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ZP\Ada\2023 r\30PP2023 - sterylizacja\2. Ogłoszenie\"/>
    </mc:Choice>
  </mc:AlternateContent>
  <xr:revisionPtr revIDLastSave="0" documentId="13_ncr:1_{4C3792AE-2D29-468B-987C-9364493FF2F3}" xr6:coauthVersionLast="47" xr6:coauthVersionMax="47" xr10:uidLastSave="{00000000-0000-0000-0000-000000000000}"/>
  <bookViews>
    <workbookView xWindow="-110" yWindow="-110" windowWidth="19420" windowHeight="10420" xr2:uid="{006B63C4-B926-4998-9A20-29E9B556AFB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9" i="1" l="1"/>
  <c r="I120" i="1"/>
  <c r="G119" i="1"/>
  <c r="J119" i="1" s="1"/>
  <c r="G120" i="1"/>
  <c r="J120" i="1" s="1"/>
  <c r="G121" i="1"/>
  <c r="I121" i="1" s="1"/>
  <c r="G122" i="1"/>
  <c r="I122" i="1" s="1"/>
  <c r="G123" i="1"/>
  <c r="I123" i="1" s="1"/>
  <c r="I87" i="1"/>
  <c r="I93" i="1"/>
  <c r="I94" i="1"/>
  <c r="I95" i="1"/>
  <c r="G87" i="1"/>
  <c r="J87" i="1" s="1"/>
  <c r="G88" i="1"/>
  <c r="J88" i="1" s="1"/>
  <c r="G89" i="1"/>
  <c r="J89" i="1" s="1"/>
  <c r="G90" i="1"/>
  <c r="I90" i="1" s="1"/>
  <c r="G91" i="1"/>
  <c r="J91" i="1" s="1"/>
  <c r="G92" i="1"/>
  <c r="I92" i="1" s="1"/>
  <c r="G93" i="1"/>
  <c r="G94" i="1"/>
  <c r="J94" i="1" s="1"/>
  <c r="G95" i="1"/>
  <c r="J95" i="1" s="1"/>
  <c r="G96" i="1"/>
  <c r="J96" i="1" s="1"/>
  <c r="G97" i="1"/>
  <c r="J97" i="1" s="1"/>
  <c r="G98" i="1"/>
  <c r="I98" i="1" s="1"/>
  <c r="J90" i="1"/>
  <c r="J92" i="1"/>
  <c r="J93" i="1"/>
  <c r="G80" i="1"/>
  <c r="I80" i="1" s="1"/>
  <c r="I73" i="1"/>
  <c r="G73" i="1"/>
  <c r="G74" i="1" s="1"/>
  <c r="G67" i="1"/>
  <c r="I67" i="1" s="1"/>
  <c r="I64" i="1"/>
  <c r="G52" i="1"/>
  <c r="I52" i="1" s="1"/>
  <c r="G53" i="1"/>
  <c r="I53" i="1" s="1"/>
  <c r="G54" i="1"/>
  <c r="J54" i="1" s="1"/>
  <c r="J38" i="1"/>
  <c r="G118" i="1"/>
  <c r="J118" i="1" s="1"/>
  <c r="G112" i="1"/>
  <c r="I112" i="1" s="1"/>
  <c r="I113" i="1" s="1"/>
  <c r="G106" i="1"/>
  <c r="I106" i="1" s="1"/>
  <c r="G105" i="1"/>
  <c r="J105" i="1" s="1"/>
  <c r="G104" i="1"/>
  <c r="I104" i="1" s="1"/>
  <c r="G86" i="1"/>
  <c r="J86" i="1" s="1"/>
  <c r="G79" i="1"/>
  <c r="I79" i="1" s="1"/>
  <c r="G66" i="1"/>
  <c r="I66" i="1" s="1"/>
  <c r="G65" i="1"/>
  <c r="I65" i="1" s="1"/>
  <c r="G64" i="1"/>
  <c r="J64" i="1" s="1"/>
  <c r="G63" i="1"/>
  <c r="J63" i="1" s="1"/>
  <c r="G62" i="1"/>
  <c r="J62" i="1" s="1"/>
  <c r="G61" i="1"/>
  <c r="J61" i="1" s="1"/>
  <c r="G60" i="1"/>
  <c r="I60" i="1" s="1"/>
  <c r="G51" i="1"/>
  <c r="I51" i="1" s="1"/>
  <c r="G45" i="1"/>
  <c r="J45" i="1" s="1"/>
  <c r="G44" i="1"/>
  <c r="I44" i="1" s="1"/>
  <c r="G43" i="1"/>
  <c r="J43" i="1" s="1"/>
  <c r="G42" i="1"/>
  <c r="I42" i="1" s="1"/>
  <c r="G39" i="1"/>
  <c r="I39" i="1" s="1"/>
  <c r="G38" i="1"/>
  <c r="I38" i="1" s="1"/>
  <c r="G37" i="1"/>
  <c r="I37" i="1" s="1"/>
  <c r="G36" i="1"/>
  <c r="G27" i="1"/>
  <c r="G26" i="1"/>
  <c r="G19" i="1"/>
  <c r="J19" i="1" s="1"/>
  <c r="G17" i="1"/>
  <c r="I17" i="1" s="1"/>
  <c r="G16" i="1"/>
  <c r="I16" i="1" s="1"/>
  <c r="G15" i="1"/>
  <c r="J15" i="1" s="1"/>
  <c r="G14" i="1"/>
  <c r="J14" i="1" s="1"/>
  <c r="G13" i="1"/>
  <c r="J13" i="1" s="1"/>
  <c r="G11" i="1"/>
  <c r="I11" i="1" s="1"/>
  <c r="G10" i="1"/>
  <c r="I10" i="1" s="1"/>
  <c r="G9" i="1"/>
  <c r="J9" i="1" s="1"/>
  <c r="G8" i="1"/>
  <c r="I8" i="1" s="1"/>
  <c r="G7" i="1"/>
  <c r="I7" i="1" s="1"/>
  <c r="G6" i="1"/>
  <c r="J123" i="1" l="1"/>
  <c r="J122" i="1"/>
  <c r="J124" i="1" s="1"/>
  <c r="J121" i="1"/>
  <c r="G124" i="1"/>
  <c r="J112" i="1"/>
  <c r="J113" i="1" s="1"/>
  <c r="J104" i="1"/>
  <c r="G107" i="1"/>
  <c r="J106" i="1"/>
  <c r="J98" i="1"/>
  <c r="I91" i="1"/>
  <c r="I97" i="1"/>
  <c r="I89" i="1"/>
  <c r="I96" i="1"/>
  <c r="I88" i="1"/>
  <c r="J80" i="1"/>
  <c r="J79" i="1"/>
  <c r="J73" i="1"/>
  <c r="J74" i="1" s="1"/>
  <c r="I63" i="1"/>
  <c r="J66" i="1"/>
  <c r="J65" i="1"/>
  <c r="J53" i="1"/>
  <c r="J52" i="1"/>
  <c r="G46" i="1"/>
  <c r="J42" i="1"/>
  <c r="J44" i="1"/>
  <c r="G55" i="1"/>
  <c r="I62" i="1"/>
  <c r="I54" i="1"/>
  <c r="I55" i="1" s="1"/>
  <c r="I61" i="1"/>
  <c r="J37" i="1"/>
  <c r="J36" i="1"/>
  <c r="G68" i="1"/>
  <c r="J39" i="1"/>
  <c r="J51" i="1"/>
  <c r="J60" i="1"/>
  <c r="J67" i="1"/>
  <c r="G20" i="1"/>
  <c r="J17" i="1"/>
  <c r="J11" i="1"/>
  <c r="J6" i="1"/>
  <c r="J16" i="1"/>
  <c r="J10" i="1"/>
  <c r="J8" i="1"/>
  <c r="J7" i="1"/>
  <c r="I118" i="1"/>
  <c r="I124" i="1" s="1"/>
  <c r="I6" i="1"/>
  <c r="I15" i="1"/>
  <c r="I26" i="1"/>
  <c r="J26" i="1" s="1"/>
  <c r="I45" i="1"/>
  <c r="I9" i="1"/>
  <c r="G28" i="1"/>
  <c r="I43" i="1"/>
  <c r="I36" i="1"/>
  <c r="I19" i="1"/>
  <c r="I105" i="1"/>
  <c r="I107" i="1" s="1"/>
  <c r="I81" i="1"/>
  <c r="I14" i="1"/>
  <c r="I74" i="1"/>
  <c r="G81" i="1"/>
  <c r="G113" i="1"/>
  <c r="G99" i="1"/>
  <c r="I13" i="1"/>
  <c r="I27" i="1"/>
  <c r="I86" i="1"/>
  <c r="J107" i="1" l="1"/>
  <c r="I68" i="1"/>
  <c r="J55" i="1"/>
  <c r="I20" i="1"/>
  <c r="J20" i="1"/>
  <c r="J68" i="1"/>
  <c r="I28" i="1"/>
  <c r="J81" i="1"/>
  <c r="J27" i="1"/>
  <c r="J28" i="1" s="1"/>
  <c r="J46" i="1"/>
  <c r="I46" i="1"/>
  <c r="I99" i="1"/>
  <c r="J99" i="1"/>
</calcChain>
</file>

<file path=xl/sharedStrings.xml><?xml version="1.0" encoding="utf-8"?>
<sst xmlns="http://schemas.openxmlformats.org/spreadsheetml/2006/main" count="282" uniqueCount="127">
  <si>
    <t>Pakiet nr 1.  Asortyment pakowy.</t>
  </si>
  <si>
    <t>l.p.</t>
  </si>
  <si>
    <t>Asortyment</t>
  </si>
  <si>
    <t>J.m.</t>
  </si>
  <si>
    <r>
      <rPr>
        <b/>
        <sz val="8"/>
        <color indexed="8"/>
        <rFont val="Times New Roman"/>
        <family val="1"/>
        <charset val="238"/>
      </rPr>
      <t>Ilo</t>
    </r>
    <r>
      <rPr>
        <b/>
        <sz val="8"/>
        <rFont val="Times New Roman"/>
        <family val="1"/>
        <charset val="238"/>
      </rPr>
      <t>ść</t>
    </r>
  </si>
  <si>
    <t>Cena jednostkowa netto PLN</t>
  </si>
  <si>
    <r>
      <rPr>
        <b/>
        <sz val="8"/>
        <color indexed="8"/>
        <rFont val="Times New Roman"/>
        <family val="1"/>
        <charset val="238"/>
      </rPr>
      <t>Warto</t>
    </r>
    <r>
      <rPr>
        <b/>
        <sz val="8"/>
        <rFont val="Times New Roman"/>
        <family val="1"/>
        <charset val="238"/>
      </rPr>
      <t>ść netto PLN</t>
    </r>
  </si>
  <si>
    <t>Stawka podatku VAT</t>
  </si>
  <si>
    <t>Wartość podatku VAT</t>
  </si>
  <si>
    <r>
      <rPr>
        <b/>
        <sz val="8"/>
        <color indexed="8"/>
        <rFont val="Times New Roman"/>
        <family val="1"/>
        <charset val="238"/>
      </rPr>
      <t>Warto</t>
    </r>
    <r>
      <rPr>
        <b/>
        <sz val="8"/>
        <rFont val="Times New Roman"/>
        <family val="1"/>
        <charset val="238"/>
      </rPr>
      <t>ść brutto PLN</t>
    </r>
  </si>
  <si>
    <r>
      <rPr>
        <b/>
        <sz val="8"/>
        <color indexed="8"/>
        <rFont val="Times New Roman"/>
        <family val="1"/>
        <charset val="238"/>
      </rPr>
      <t>Producent, ilo</t>
    </r>
    <r>
      <rPr>
        <b/>
        <sz val="8"/>
        <rFont val="Times New Roman"/>
        <family val="1"/>
        <charset val="238"/>
      </rPr>
      <t>ść w opak/handl.</t>
    </r>
  </si>
  <si>
    <t>Nazwa, nr katalogowy</t>
  </si>
  <si>
    <r>
      <rPr>
        <b/>
        <sz val="8"/>
        <color indexed="8"/>
        <rFont val="Times New Roman"/>
        <family val="1"/>
        <charset val="238"/>
      </rPr>
      <t>R</t>
    </r>
    <r>
      <rPr>
        <b/>
        <sz val="8"/>
        <rFont val="Times New Roman"/>
        <family val="1"/>
        <charset val="238"/>
      </rPr>
      <t>ękaw papierowo - foliowy jednostronnie przezroczysty (para, tlenek etylenu) bez fałdy</t>
    </r>
  </si>
  <si>
    <t xml:space="preserve">szerokość 75mm </t>
  </si>
  <si>
    <t>rolka</t>
  </si>
  <si>
    <r>
      <rPr>
        <sz val="8"/>
        <color indexed="8"/>
        <rFont val="Times New Roman"/>
        <family val="1"/>
        <charset val="238"/>
      </rPr>
      <t>szeroko</t>
    </r>
    <r>
      <rPr>
        <sz val="8"/>
        <rFont val="Times New Roman"/>
        <family val="1"/>
        <charset val="238"/>
      </rPr>
      <t xml:space="preserve">ść 100mm </t>
    </r>
  </si>
  <si>
    <r>
      <rPr>
        <sz val="8"/>
        <color indexed="8"/>
        <rFont val="Times New Roman"/>
        <family val="1"/>
        <charset val="238"/>
      </rPr>
      <t>szeroko</t>
    </r>
    <r>
      <rPr>
        <sz val="8"/>
        <rFont val="Times New Roman"/>
        <family val="1"/>
        <charset val="238"/>
      </rPr>
      <t>ść 150mm</t>
    </r>
  </si>
  <si>
    <r>
      <rPr>
        <sz val="8"/>
        <color indexed="8"/>
        <rFont val="Times New Roman"/>
        <family val="1"/>
        <charset val="238"/>
      </rPr>
      <t>Szeroko</t>
    </r>
    <r>
      <rPr>
        <sz val="8"/>
        <rFont val="Times New Roman"/>
        <family val="1"/>
        <charset val="238"/>
      </rPr>
      <t xml:space="preserve">ść 250mm </t>
    </r>
  </si>
  <si>
    <r>
      <rPr>
        <sz val="8"/>
        <color indexed="8"/>
        <rFont val="Times New Roman"/>
        <family val="1"/>
        <charset val="238"/>
      </rPr>
      <t>szeroko</t>
    </r>
    <r>
      <rPr>
        <sz val="8"/>
        <rFont val="Times New Roman"/>
        <family val="1"/>
        <charset val="238"/>
      </rPr>
      <t xml:space="preserve">ść 300mm </t>
    </r>
  </si>
  <si>
    <r>
      <rPr>
        <sz val="8"/>
        <color indexed="8"/>
        <rFont val="Times New Roman"/>
        <family val="1"/>
        <charset val="238"/>
      </rPr>
      <t>szeroko</t>
    </r>
    <r>
      <rPr>
        <sz val="8"/>
        <rFont val="Times New Roman"/>
        <family val="1"/>
        <charset val="238"/>
      </rPr>
      <t xml:space="preserve">ść 420mm </t>
    </r>
  </si>
  <si>
    <r>
      <rPr>
        <b/>
        <sz val="8"/>
        <color indexed="8"/>
        <rFont val="Times New Roman"/>
        <family val="1"/>
        <charset val="238"/>
      </rPr>
      <t>R</t>
    </r>
    <r>
      <rPr>
        <b/>
        <sz val="8"/>
        <rFont val="Times New Roman"/>
        <family val="1"/>
        <charset val="238"/>
      </rPr>
      <t>ękaw papierowo - foliowy jednostronnie przezroczysty (para, tlenek etylenu) z fałdą</t>
    </r>
  </si>
  <si>
    <t>75mmx25mmx100m</t>
  </si>
  <si>
    <t>100mm x 40 mm x 100 m</t>
  </si>
  <si>
    <t>150 mm x 50 mm x 100 m</t>
  </si>
  <si>
    <t>300 mm x 60 mm x 100 m</t>
  </si>
  <si>
    <t>420 mm x 90 mm x 100 m</t>
  </si>
  <si>
    <t>Torebka papierowo-foliowa</t>
  </si>
  <si>
    <t xml:space="preserve">15x20cm, </t>
  </si>
  <si>
    <t>szt</t>
  </si>
  <si>
    <t>Razem</t>
  </si>
  <si>
    <t>Pakiet nr 2. Torebki włókninowo – foliowe</t>
  </si>
  <si>
    <r>
      <rPr>
        <b/>
        <sz val="8"/>
        <color indexed="8"/>
        <rFont val="Cambria"/>
        <family val="1"/>
        <charset val="238"/>
      </rPr>
      <t>Ilo</t>
    </r>
    <r>
      <rPr>
        <b/>
        <sz val="8"/>
        <rFont val="Times New Roman"/>
        <family val="1"/>
        <charset val="1"/>
      </rPr>
      <t>ść</t>
    </r>
  </si>
  <si>
    <r>
      <rPr>
        <b/>
        <sz val="8"/>
        <color indexed="8"/>
        <rFont val="Cambria"/>
        <family val="1"/>
        <charset val="238"/>
      </rPr>
      <t>Warto</t>
    </r>
    <r>
      <rPr>
        <b/>
        <sz val="8"/>
        <rFont val="Times New Roman"/>
        <family val="1"/>
        <charset val="1"/>
      </rPr>
      <t>ść netto PLN</t>
    </r>
  </si>
  <si>
    <r>
      <rPr>
        <b/>
        <sz val="8"/>
        <color indexed="8"/>
        <rFont val="Cambria"/>
        <family val="1"/>
        <charset val="238"/>
      </rPr>
      <t>Warto</t>
    </r>
    <r>
      <rPr>
        <b/>
        <sz val="8"/>
        <rFont val="Times New Roman"/>
        <family val="1"/>
        <charset val="1"/>
      </rPr>
      <t>ść brutto PLN</t>
    </r>
  </si>
  <si>
    <r>
      <rPr>
        <b/>
        <sz val="8"/>
        <color indexed="8"/>
        <rFont val="Cambria"/>
        <family val="1"/>
        <charset val="238"/>
      </rPr>
      <t>Producent, ilo</t>
    </r>
    <r>
      <rPr>
        <b/>
        <sz val="8"/>
        <rFont val="Times New Roman"/>
        <family val="1"/>
        <charset val="1"/>
      </rPr>
      <t>ść w opak/handl.</t>
    </r>
  </si>
  <si>
    <t>Torebki włókninowo – foliowe  wym. 480 x750mm</t>
  </si>
  <si>
    <t>szt.</t>
  </si>
  <si>
    <t>Torebki włókninowo – foliowe  wym. 420x600mm</t>
  </si>
  <si>
    <r>
      <rPr>
        <sz val="8"/>
        <rFont val="Times New Roman"/>
        <family val="1"/>
        <charset val="238"/>
      </rPr>
      <t xml:space="preserve">Torebki włókninowo-foliowe z testem do sterylizacji parowej, tlenkiem etylenu i formaldehydem – parametry wymagane (konstrukcja folii i wykonanie zgodne z normami PN EN 868-3, PN EN 868-5, PN EN ISO 11607-1,2):
Włóknina o gramaturze 60 g (PN EN 868-3)
 - kolor niebieski 
- wytrzymałość na przedarcie nie mniej niż 1300 mN w obu kierunkach 
- wytrzymałość na rozciąganie liniowe na sucho w kierunku walcowania nie mniej niż 2 kN/m; w kierunku poprzecznym nie mniej niż 0,93 kN/m.
 Folia co najmniej 8 warstwowa o grubości nie większej niż 52 μm
 ( PN EN 868-5) nie licząc warstwy kleju 
- przezroczysta, bez rozwarstwień, bez substancji toksycznych i porów
 - zgrzewalna w temperaturze 165 – 190 </t>
    </r>
    <r>
      <rPr>
        <sz val="8"/>
        <rFont val="Calibri"/>
        <family val="2"/>
        <charset val="238"/>
      </rPr>
      <t>˚</t>
    </r>
    <r>
      <rPr>
        <sz val="8"/>
        <rFont val="Times New Roman"/>
        <family val="1"/>
        <charset val="238"/>
      </rPr>
      <t xml:space="preserve">C 
- wytrzymałość na rozdarcie w obu kierunkach nie mniejsza niż 300 mN
 - elastyczna - wydłużenie nie mniej niż 70 %
Wymagania ogólne 
- wszystkie napisy i testy poza przestrzenią pakowania 
- wskaźniki procesu sterylizacji parowej, tlenku etylenu, formaldehydu, powierzchnia wskaźnika ≥ 100 mm2 (PN EN 868-5)
 - jednoznaczna zmiana koloru wskaźnika, łatwa do interpretacji
 - jednoznacznie oznaczony kierunek otwarcia
 - zgrzew fabrycznie wielokrotny. 
</t>
    </r>
  </si>
  <si>
    <t>Pakiet nr 3. Papier sterylizacyjny</t>
  </si>
  <si>
    <t xml:space="preserve">Papier krepowany miękki zielony  w rozmiarze: </t>
  </si>
  <si>
    <t>1200mm x 1200mm</t>
  </si>
  <si>
    <t>opakowanie 100 szt.</t>
  </si>
  <si>
    <t>1000mm x 1000mm</t>
  </si>
  <si>
    <t>opakowanie 250 szt.</t>
  </si>
  <si>
    <t>900mm x 900mm</t>
  </si>
  <si>
    <t>750mm x 750mm</t>
  </si>
  <si>
    <t>Papier krepowany miękki niebieski w rozmiarze:</t>
  </si>
  <si>
    <t xml:space="preserve"> opakowanie 100 szt.</t>
  </si>
  <si>
    <t>opakowanie   250 szt.</t>
  </si>
  <si>
    <t>Pakiet nr 4. Włóknina sterylizacyjna    SMS  kolor niebieski</t>
  </si>
  <si>
    <t>włóknina w arkuszach niebieska. Rozmiar 1200mm x 1200mm</t>
  </si>
  <si>
    <t>Opakowanie 200 szt.</t>
  </si>
  <si>
    <t xml:space="preserve">
</t>
  </si>
  <si>
    <t>włóknina w arkuszach niebieska. Rozmiar 900mm x 900mm</t>
  </si>
  <si>
    <t>włóknina w arkuszach niebieska. Rozmiar 1000mm x 1000mm</t>
  </si>
  <si>
    <t>włóknina w arkuszach niebieska. Rozmiar 750mm x 750mm</t>
  </si>
  <si>
    <t>Pakiet nr 5. Testy i wskaźniki do kontroli sterylizacji</t>
  </si>
  <si>
    <t>Szt.</t>
  </si>
  <si>
    <r>
      <rPr>
        <b/>
        <sz val="8"/>
        <rFont val="Times New Roman"/>
        <family val="1"/>
        <charset val="238"/>
      </rPr>
      <t>Filtry papierowe</t>
    </r>
    <r>
      <rPr>
        <sz val="8"/>
        <rFont val="Times New Roman"/>
        <family val="1"/>
        <charset val="238"/>
      </rPr>
      <t xml:space="preserve"> do kontenerów sterylizacyjnych, jednorazowego użytku ze wskaźnikiem  sterylizacji. Serednica wynosi 190 mm, zgodność z normą  ISO 11607-1. Opakowanie zawiera 500 szt.</t>
    </r>
  </si>
  <si>
    <t>Pakiet nr 6. Kontrola poprawności zgrzewu</t>
  </si>
  <si>
    <t xml:space="preserve">Codzienny test do kontroli prawidłowości zgrzewania w zgrzewarkach rotacyjnych dla wszystkich rodzajów opakowań. </t>
  </si>
  <si>
    <t>Pakiet nr 7. Kontrola biologiczna procesu sterylizacji – para wodna</t>
  </si>
  <si>
    <t>Pakiet nr 8. Pielęgnacja narzędzi i akcesoria do sterylizacji</t>
  </si>
  <si>
    <t>Olej do pielęgnacji i konserwacji narzędzi chirurgicznych przed procesem sterylizacji na bazie białego oleju medycznego, w postaci spraju, nie zawierajacy silikonów.</t>
  </si>
  <si>
    <t>Szczotka dwustronna do mycia narzędzi z uchwytem z tworzywa sztucznego, twarde włosie z tworzywa sztucznego do trudnodostępnych elementów, dł.175mm, op. 5szt.</t>
  </si>
  <si>
    <t>op.</t>
  </si>
  <si>
    <t>Szczotki do mycia narzędzi z uchwytem z tworzywa sztucznego z włosiem ze stali nierdzewnej. Opakowanie 5szt.</t>
  </si>
  <si>
    <t>Wkładki absorpcyjne do tac narzędziowych,  pochłaniające wilgoć, wymiar 50x30 cm. Opakowanie 1000 szt.</t>
  </si>
  <si>
    <t>Op.</t>
  </si>
  <si>
    <t xml:space="preserve">Op. </t>
  </si>
  <si>
    <t>Rzazem</t>
  </si>
  <si>
    <t xml:space="preserve">Test mycia służący do rutynowej kontroli podstawowych procesów
mycia w myjni-dezynfektorze.  </t>
  </si>
  <si>
    <t>Pakiet nr 10. Maty przeciwpyłowe</t>
  </si>
  <si>
    <t>Mata dekontaminacjna/antybakteryjna zbierająca kurz i zanieczyszczenia z obuwia, 30 warstw, wym. 60cmx115cm.Op=4szt. Mat, 1 mata=30 warstw</t>
  </si>
  <si>
    <t>L.p.</t>
  </si>
  <si>
    <t>Nazwa preparatu</t>
  </si>
  <si>
    <t>1.</t>
  </si>
  <si>
    <t>Preparat myjący Neodisher MediClean . Kanister 5 l</t>
  </si>
  <si>
    <t>2.</t>
  </si>
  <si>
    <t>3.</t>
  </si>
  <si>
    <t>Preparat Neodisher Septo Pre Clen. Kanister 5l</t>
  </si>
  <si>
    <t>Razem:</t>
  </si>
  <si>
    <r>
      <t xml:space="preserve">Test  symulacyjny  Bowie-Dick </t>
    </r>
    <r>
      <rPr>
        <sz val="8"/>
        <rFont val="Times New Roman"/>
        <family val="1"/>
        <charset val="238"/>
      </rPr>
      <t xml:space="preserve"> do  kontroli  pracy  sterylizatora  w  postaci  samoprzylepnych pokrytych polimerem pasków z symetrycznie rozłożoną substancją wskaźnikową, walidowany z  przyrządem  testowym  procesu  z  rurką  i  kapsułą  ze  stali  kwasoodpornej  w  obudowie  z tworzywa sztucznego  otwartej z jednej strony na całej średnicy przyrządu, budowa przyrządu zgodna z normą EN 285 oraz EN 867-5. Zgodnie z normą EN 867-5 budowa kapsuły na test powinna zapewniać, że test jest stale utrzymywany w tej samej pozycji. Wolna przestrzeń w kapsule przyrządu po umieszczeniu testu nie przekraczająca 6% (+/-1%) całkowitej objętości kapsuły zgodnie z normą EN 867-5. Zgodny z normą EN 867-4 i EN ISO 11140-4, op. 250 szt. Wykonawca zobowiązuje się do dostarczenia dwóch sztuk przyrządów. </t>
    </r>
  </si>
  <si>
    <r>
      <t xml:space="preserve">Taśma kontrolna ze wskaźnikiem </t>
    </r>
    <r>
      <rPr>
        <sz val="8"/>
        <rFont val="Times New Roman"/>
        <family val="1"/>
        <charset val="238"/>
      </rPr>
      <t>sterylizacji parą wodną o szer. 19mm, długość taśmy 50m. Odporna na warunki sterylizacji w parze wodnej (temperatura, wilgoć), warstwa kleju nie odklejająca się podczas procesu sterylizacji, elastyczna-rozciąga się wraz z pakietami podczas sterylizacji</t>
    </r>
  </si>
  <si>
    <r>
      <t xml:space="preserve">Taśma bez wskaźnika </t>
    </r>
    <r>
      <rPr>
        <sz val="8"/>
        <rFont val="Times New Roman"/>
        <family val="1"/>
        <charset val="238"/>
      </rPr>
      <t xml:space="preserve">o szer. 19 mm, długość taśmy 50 m. Odporna na warunki sterylizacji w parze wodnej (temperatura, wilgoć), warstwa kleju nie odklejająca się podczas procesu sterylizacji, elastyczna-rozciąga się wraz z pakietami podczas sterylizacji. </t>
    </r>
  </si>
  <si>
    <r>
      <t>Zintegrowany  wskaźnik  do  kontroli  wsadu</t>
    </r>
    <r>
      <rPr>
        <sz val="8"/>
        <rFont val="Times New Roman"/>
        <family val="1"/>
        <charset val="238"/>
      </rPr>
      <t xml:space="preserve">  w  procesie  sterylizacji  parą  wodną  w  postaci samoprzylepnych   pokrytych   polimerem   pasków   z   systematycznie   rozłożoną   substancją wskaźnikową,  walidowany  z  typem  przyrządu  testowego  procesu  z  rurką  i  kapsułą  ze  stali kwasoodpornej w obudowie z tworzywa sztucznego, otwartej z jednej strony na całej średnicy przyrządu, budowa przyrządu zgodna z normą EN 285 oraz EN 867-5. Zgodnie z normą EN 867-5 budowa kapsuły na wskaźnik powinna zapewniać, że wskaźnik jest stale utrzymywany w tej samej pozycji. Wolna przestrzeń w kapsule przyrządu po umieszczeniu wskaźnika nie przekraczająca 6% (+/-1%) całkowitej objętości kapsuły zgodnie z normą EN 867-5. op. 250 szt.Wykonawca zobowiązuje się do dostarczenia dwóch sztuk przyrzadów</t>
    </r>
  </si>
  <si>
    <r>
      <t>Etykiety dwukrotnie przylepne</t>
    </r>
    <r>
      <rPr>
        <sz val="8"/>
        <rFont val="Times New Roman"/>
        <family val="1"/>
        <charset val="238"/>
      </rPr>
      <t xml:space="preserve"> ze wskaźnikiem chemicznym do sterylizacji  parą wodną kompatybline z posiadaną przez szpital metkownicą trzyrzędową alfa numeryczną firmy GKE z zapisem informacji wzdłuż przesuwu etykiet, rolka ma zawierać 750 etykiet i wałek z tuszem. Wymagane oświadczenie producenta metkownicy GKE 240-830 o kompatybilności z etykietami, op. 12 rolek</t>
    </r>
  </si>
  <si>
    <r>
      <t>Koperty</t>
    </r>
    <r>
      <rPr>
        <sz val="8"/>
        <rFont val="Times New Roman"/>
        <family val="1"/>
        <charset val="238"/>
      </rPr>
      <t xml:space="preserve"> dwustronne systemu dokumentacji ( kompatybilne z systemem dokumentacji prowadzonym w Szpitalu) do zapisywania i przechowywania dokumentów potwierdzających prawidłową pracę sterylizatorów , czytelna i przejrzysta forma, możliwość zawarcia  informacji o prawidłowości przeprowadzanych procesów oraz z możliwością naklejenia testów kontroli sterylizacji - chemicznych i biologicznych</t>
    </r>
  </si>
  <si>
    <t>Plomba do kontenera z tworzywa sztucznego bez wskażnika</t>
  </si>
  <si>
    <t>Olej w sprayu do konserwacji systemów motorowych- 300ml spray</t>
  </si>
  <si>
    <t>Szczotka do mycia narzędzi   dł. 220 mm - 80 mm x 18mm x 15 mm, sztywne włosie nylon. Op. 10szt.</t>
  </si>
  <si>
    <r>
      <t>Szczotka do mycia kanałów roboczych, włosie nylonowe p</t>
    </r>
    <r>
      <rPr>
        <b/>
        <sz val="8"/>
        <rFont val="Times New Roman"/>
        <family val="1"/>
        <charset val="238"/>
      </rPr>
      <t>akowane w zestawie po 5 sztuk, dł. 300 mm - śr. włosia 2 mm.</t>
    </r>
  </si>
  <si>
    <r>
      <t>SSczotka do mycia kanałów roboczych, włosie nylonowe p</t>
    </r>
    <r>
      <rPr>
        <b/>
        <sz val="8"/>
        <rFont val="Times New Roman"/>
        <family val="1"/>
        <charset val="238"/>
      </rPr>
      <t>akowane w zestawie po 5 sztuk, dł. 350mm - śr. włosia 7 mm.</t>
    </r>
  </si>
  <si>
    <r>
      <t>Szczotka do mycia kanałów roboczych, włosie nylonowe p</t>
    </r>
    <r>
      <rPr>
        <b/>
        <sz val="8"/>
        <rFont val="Times New Roman"/>
        <family val="1"/>
        <charset val="238"/>
      </rPr>
      <t>akowane w zestawie po 5 sztuk, dł. 300mm - śr. włosia 3 mm.</t>
    </r>
  </si>
  <si>
    <r>
      <t>Szczotka do mycia kanałów roboczych, włosie nylonowe p</t>
    </r>
    <r>
      <rPr>
        <b/>
        <sz val="8"/>
        <rFont val="Times New Roman"/>
        <family val="1"/>
        <charset val="238"/>
      </rPr>
      <t>akowane w zestawie po 5 sztuk, dł. 650mm - śr. włosia 5 mm.</t>
    </r>
  </si>
  <si>
    <r>
      <t>Ilo</t>
    </r>
    <r>
      <rPr>
        <b/>
        <sz val="8"/>
        <rFont val="Times New Roman"/>
        <family val="1"/>
        <charset val="238"/>
      </rPr>
      <t>ść</t>
    </r>
  </si>
  <si>
    <r>
      <t>Warto</t>
    </r>
    <r>
      <rPr>
        <b/>
        <sz val="8"/>
        <rFont val="Times New Roman"/>
        <family val="1"/>
        <charset val="238"/>
      </rPr>
      <t>ść netto PLN</t>
    </r>
  </si>
  <si>
    <r>
      <t>Warto</t>
    </r>
    <r>
      <rPr>
        <b/>
        <sz val="8"/>
        <rFont val="Times New Roman"/>
        <family val="1"/>
        <charset val="238"/>
      </rPr>
      <t>ść brutto PLN</t>
    </r>
  </si>
  <si>
    <r>
      <t>Producent, ilo</t>
    </r>
    <r>
      <rPr>
        <b/>
        <sz val="8"/>
        <rFont val="Times New Roman"/>
        <family val="1"/>
        <charset val="238"/>
      </rPr>
      <t>ść w opak/handl.</t>
    </r>
  </si>
  <si>
    <t>Test procesu dezynfekcji termicznej 90 Cº/5min, samoprzylepny.</t>
  </si>
  <si>
    <t>Pakiet nr 11. Mycie i dezynfekcja maszynowa narzędzi i sprzętu medycznego.</t>
  </si>
  <si>
    <r>
      <t xml:space="preserve">30/PP/2022                                                                Formularz asortymentowo cenowy                                                                </t>
    </r>
    <r>
      <rPr>
        <b/>
        <i/>
        <sz val="10"/>
        <rFont val="Times New Roman"/>
        <family val="1"/>
        <charset val="238"/>
      </rPr>
      <t>Załącznik nr 2 do Zapytania</t>
    </r>
  </si>
  <si>
    <t>opakowania</t>
  </si>
  <si>
    <t>Elastyczne szczotki do czyszczenia kanałów roboczych,   wielokrotnego użytku z wygodnym prowadnikiem z tworzywa sztucznego oraz nylonowym włosiem, jednostronne. Pakowane w zestawie po 5 sztuk, dł. 600mm - śr. włosia 3 mm.</t>
  </si>
  <si>
    <r>
      <rPr>
        <sz val="8"/>
        <rFont val="Times New Roman"/>
        <family val="1"/>
        <charset val="238"/>
      </rPr>
      <t xml:space="preserve">Żel </t>
    </r>
    <r>
      <rPr>
        <sz val="8"/>
        <color indexed="8"/>
        <rFont val="Times New Roman"/>
        <family val="1"/>
        <charset val="238"/>
      </rPr>
      <t xml:space="preserve">zapobiegający wysychaniu zanieczyszczeń na narzędziach ,
nie zawierający barwników.
Zawierający  inhibitory korozji,
środki powierzchniowo czynne
łatwy do spłukania,
neutralne pH. Opakowanie 0,75l </t>
    </r>
  </si>
  <si>
    <t>Podajnik do taśm wskaźnikowych z krawędzią ułatwiającą dozowanie taśmy , mieści 2 taśmy</t>
  </si>
  <si>
    <t xml:space="preserve">Pakiet nr 9. Testy kontroli mycia </t>
  </si>
  <si>
    <t>Test kontroli skuteczności mycia w myjniach ultradźwiękowych, w zestawie zawieszka do umieszczenia testu.</t>
  </si>
  <si>
    <t>Preparat Neodisher Medi Clar. Kanister 5l</t>
  </si>
  <si>
    <t xml:space="preserve">Preparat Neodisher PreStop, op. 0,75l  </t>
  </si>
  <si>
    <t xml:space="preserve">Preparat Neodisher Neoblank, op. 0,75l  </t>
  </si>
  <si>
    <t>4.</t>
  </si>
  <si>
    <t>5.</t>
  </si>
  <si>
    <t>6.</t>
  </si>
  <si>
    <t xml:space="preserve">Preparat Neodisher SpecjalPluskarnister 5 l  </t>
  </si>
  <si>
    <t>Zamawiający posiada zalecenie producenta do stosowania środków  Dr. Weigerta, typ  myjni  DEKO 2000 EKX.</t>
  </si>
  <si>
    <t>op.12 rolek</t>
  </si>
  <si>
    <r>
      <t>Wskaźnik biologiczny</t>
    </r>
    <r>
      <rPr>
        <sz val="8"/>
        <rFont val="Times New Roman"/>
        <family val="1"/>
        <charset val="238"/>
      </rPr>
      <t xml:space="preserve"> Smart - Read do sterylizacji parą wodną. Zawiera populację 10⁵  spor Geobacillus stearothermophilus ATCC7953 na fiolkę, zgodny z normą PN-EN ISO 11138-1:2017. Odczyt nieprawidłowego cyklu po 3-5 godzinnej ikubacji w temp.60- + C, wymagane 10 godz. ikubacji w inkubatorze Smart-Well. Po sterylizacji wskaźnik chemiczny na fiolce  zmienia barwę z niebieskiej na czarną.Op. 100 sztuk.</t>
    </r>
  </si>
  <si>
    <r>
      <t xml:space="preserve">TEST BIOLOGICZNY - </t>
    </r>
    <r>
      <rPr>
        <sz val="8"/>
        <color indexed="8"/>
        <rFont val="Times New Roman"/>
        <family val="1"/>
        <charset val="238"/>
      </rPr>
      <t xml:space="preserve">fiolkowy do pary wodnej z odczytem </t>
    </r>
    <r>
      <rPr>
        <b/>
        <sz val="8"/>
        <color indexed="8"/>
        <rFont val="Times New Roman"/>
        <family val="1"/>
        <charset val="238"/>
      </rPr>
      <t xml:space="preserve">po 24 h </t>
    </r>
    <r>
      <rPr>
        <sz val="8"/>
        <color indexed="8"/>
        <rFont val="Times New Roman"/>
        <family val="1"/>
        <charset val="238"/>
      </rPr>
      <t>odczyt na podstawie zmiany zabarwienia wskaźnika na fiolce , do inkubatora Attest Steam Incubator 56ºC. Na fiolce nie rwąca się naklejka z miejscem do opisu.</t>
    </r>
  </si>
  <si>
    <r>
      <t>Oferowane rękawy papierowo - foliowe muszą spełniać następujące wymagania:  
- gramatura papieru min. 60 g/m2,       
- naniesione na rękawach wskaźniki procesów sterylizacji parą wodną i tlenkiem etylenu,
- test umieszczony na papierze pod folią poza obszarem roboczym,   
- wymagana charakterystyka wytrzymałościowa wydana przez producenta w celu oceny jakościowej wg normy PN EN 868-3 i 5,
-zgodność z obowiązującymi normami PN EN 868-3 i 5 oraz PN EN ISO 11607  
 -na każdym rękawie papierowo-foliowym umieszczona nazwa wytwórcy   
- folia minimum pięciowarstwowa,       
- informacje umieszczone na rękawie między innymi: nazwa wytwórcy, LOT, rozmiar (wymiary nominalne), jednoznacznie oznaczony kierunek otwierania,
- zgrzew fabryczny wielorowkowy, a w miejscu zgrzewanym zgrzewarką folia powinna po zgrzaniu zmienić kolor w widoczny sposób tak, aby pracownik mógł dokonać wizualnej kontroli zgrzewu,
- wysoka bariera bakteriologiczna oraz możliwość długiego składowania materiałów w stanie sterylnym, wymagane oświadczenie producenta o okresie przechowywania wyrobów w stanie sterylnym –  min. 6 miesięcy,
- grubość laminatu nie mniejsza niż 51 µm       
- długość rolki rękawa z zakładką 100 m,       
- długość rolki rękawa bez zakładki 200m,       
- dostarczone w oryginalnych, firmowych opakowaniach z długim terminem ważności min. 12 miesięcy.</t>
    </r>
    <r>
      <rPr>
        <b/>
        <sz val="8"/>
        <color rgb="FFFF0000"/>
        <rFont val="Times New Roman"/>
        <family val="1"/>
        <charset val="238"/>
      </rPr>
      <t xml:space="preserve"> W przypadku wątpliwości Zamawiający ma prawo de wezwania Wykonawców o przesłanie bezpłatnych, bezzwrotnych próbek w ramach wymaganego asortymentu.</t>
    </r>
  </si>
  <si>
    <r>
      <t xml:space="preserve">Papier sterylizacyjny -parametry wymagane: włókno celulozowe 100%, kolor zielony i niebieski.
- zawartość chlorków nie więcej niż 0,02%, zawartość siarczanów nie więcej niż 0,05 %
- wytrzymałość na rozciąganie liniowe na sucho w kierunku walcowania nie mniej niż 1,8 kN/m, w kierunku poprzecznym nie mniej niż 1,3 kN/m
- wytrzymałość na rozciąganie liniowe na mokro w kierunku walcowania nie mniej niż 0,7 kN/m, w kierunku poprzecznym nie mniej niż 0,4 kN/m 
- gramatura nominalna 60 g/m2 (tolerancja wg PN EN 868-2) 
- okres przechowywania sterylnego pakietu 180 dni.
W celu sprawdzenia parametrów wytrzymałościowych należy dołączyć odpowiednie dokumenty wydane przez producenta potwierdzające poszczególne parametry.
Porowatość odpowiednia do przenikania czynnika sterylizującego do wnętrza, potwierdzenie szczelności mikrobiologicznej zgodnie z DIN 58953-6 wystawione przez niezależne certyfikowane laboratorium, możliwość długiego składowania materiałów w stanie sterylnym, wymagane oświadczenie producenta o okresie przechowywania wyrobów w stanie sterylnym min. 60 dni. Oświadczenie producenta o zgodności z normą PN EN 868-2. 
Dostarczony w oryginalnych, firmowych opakowaniach z długim terminem ważności min.12 miesięcy. </t>
    </r>
    <r>
      <rPr>
        <b/>
        <sz val="8"/>
        <color rgb="FFFF0000"/>
        <rFont val="Times New Roman"/>
        <family val="1"/>
        <charset val="238"/>
      </rPr>
      <t>W przypadku wątpliwości Zamawiający ma prawo de wezwania Wykonawców o przesłanie bezpłatnych, bezzwrotnych próbek w ramach wymaganego asortymentu.</t>
    </r>
  </si>
  <si>
    <r>
      <t xml:space="preserve">Wymagania dotyczące włókniny - pięciowarstwowa włóknina syntetyczna, polipropylenowa bez zawartosci celulozy, gramatura nominalna55g/m², kolor niebieski, wymagany dokument wystawiony przez producenta o okresie przechowywania wyrobów w stanie sterylnym nie mnuiej niż 180 dni. </t>
    </r>
    <r>
      <rPr>
        <b/>
        <sz val="8"/>
        <color rgb="FFFF0000"/>
        <rFont val="Times New Roman"/>
        <family val="1"/>
        <charset val="238"/>
      </rPr>
      <t>W przypadku wątpliwości Zamawiający ma prawo de wezwania Wykonawców o przesłanie bezpłatnych, bezzwrotnych próbek w ramach wymaganego asortymentu.</t>
    </r>
    <r>
      <rPr>
        <sz val="8"/>
        <rFont val="Times New Roman"/>
        <family val="1"/>
        <charset val="238"/>
      </rPr>
      <t xml:space="preserve">
</t>
    </r>
  </si>
  <si>
    <r>
      <t>Ilo</t>
    </r>
    <r>
      <rPr>
        <b/>
        <sz val="8"/>
        <rFont val="Times New Roman"/>
        <family val="1"/>
        <charset val="1"/>
      </rPr>
      <t>ść</t>
    </r>
  </si>
  <si>
    <r>
      <t>Warto</t>
    </r>
    <r>
      <rPr>
        <b/>
        <sz val="8"/>
        <rFont val="Times New Roman"/>
        <family val="1"/>
        <charset val="1"/>
      </rPr>
      <t>ść netto PLN</t>
    </r>
  </si>
  <si>
    <r>
      <t>Warto</t>
    </r>
    <r>
      <rPr>
        <b/>
        <sz val="8"/>
        <rFont val="Times New Roman"/>
        <family val="1"/>
        <charset val="1"/>
      </rPr>
      <t>ść brutto PLN</t>
    </r>
  </si>
  <si>
    <r>
      <t>Producent, ilo</t>
    </r>
    <r>
      <rPr>
        <b/>
        <sz val="8"/>
        <rFont val="Times New Roman"/>
        <family val="1"/>
        <charset val="1"/>
      </rPr>
      <t>ść w opak/handl.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</si>
</sst>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[$zł-415];[Red]\-#,##0.00\ [$zł-415]"/>
    <numFmt numFmtId="165" formatCode="_-* #,##0.00&quot; zł&quot;_-;\-* #,##0.00&quot; zł&quot;_-;_-* \-??&quot; zł&quot;_-;_-@_-"/>
    <numFmt numFmtId="166" formatCode="#,##0.00&quot; zł&quot;;[Red]\-#,##0.00&quot; zł&quot;"/>
    <numFmt numFmtId="167" formatCode="#,##0.00&quot; zł&quot;"/>
    <numFmt numFmtId="168" formatCode="#,##0.00\ [$zł-415];\-#,##0.00\ [$zł-415]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Cambria"/>
      <family val="1"/>
      <charset val="238"/>
    </font>
    <font>
      <b/>
      <sz val="8"/>
      <name val="Times New Roman"/>
      <family val="1"/>
      <charset val="1"/>
    </font>
    <font>
      <sz val="10"/>
      <name val="Times New Roman"/>
      <family val="1"/>
      <charset val="238"/>
    </font>
    <font>
      <sz val="8"/>
      <name val="Calibri"/>
      <family val="2"/>
      <charset val="238"/>
    </font>
    <font>
      <b/>
      <sz val="10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00"/>
        <bgColor indexed="26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58"/>
      </left>
      <right style="hair">
        <color indexed="5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246">
    <xf numFmtId="0" fontId="0" fillId="0" borderId="0" xfId="0"/>
    <xf numFmtId="0" fontId="1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/>
    </xf>
    <xf numFmtId="165" fontId="6" fillId="4" borderId="1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4" borderId="2" xfId="0" applyFont="1" applyFill="1" applyBorder="1" applyAlignment="1">
      <alignment vertical="center" wrapText="1"/>
    </xf>
    <xf numFmtId="164" fontId="1" fillId="4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164" fontId="1" fillId="4" borderId="4" xfId="0" applyNumberFormat="1" applyFont="1" applyFill="1" applyBorder="1" applyAlignment="1">
      <alignment vertical="center" wrapText="1"/>
    </xf>
    <xf numFmtId="165" fontId="1" fillId="4" borderId="4" xfId="0" applyNumberFormat="1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164" fontId="6" fillId="4" borderId="8" xfId="0" applyNumberFormat="1" applyFont="1" applyFill="1" applyBorder="1" applyAlignment="1">
      <alignment horizontal="right" vertical="center" wrapText="1"/>
    </xf>
    <xf numFmtId="165" fontId="6" fillId="4" borderId="8" xfId="0" applyNumberFormat="1" applyFont="1" applyFill="1" applyBorder="1" applyAlignment="1">
      <alignment horizontal="right" vertical="center" wrapText="1"/>
    </xf>
    <xf numFmtId="0" fontId="6" fillId="4" borderId="9" xfId="0" applyFont="1" applyFill="1" applyBorder="1" applyAlignment="1">
      <alignment horizontal="right" vertical="center" wrapText="1"/>
    </xf>
    <xf numFmtId="0" fontId="6" fillId="4" borderId="10" xfId="0" applyFont="1" applyFill="1" applyBorder="1" applyAlignment="1">
      <alignment horizontal="righ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horizontal="right" vertical="center" wrapText="1"/>
    </xf>
    <xf numFmtId="165" fontId="1" fillId="4" borderId="4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0" fontId="7" fillId="4" borderId="2" xfId="0" applyFont="1" applyFill="1" applyBorder="1" applyAlignment="1">
      <alignment horizontal="left" vertical="center" wrapText="1"/>
    </xf>
    <xf numFmtId="164" fontId="6" fillId="4" borderId="2" xfId="0" applyNumberFormat="1" applyFont="1" applyFill="1" applyBorder="1" applyAlignment="1">
      <alignment vertical="center" wrapText="1"/>
    </xf>
    <xf numFmtId="49" fontId="4" fillId="0" borderId="2" xfId="0" applyNumberFormat="1" applyFont="1" applyBorder="1" applyAlignment="1">
      <alignment horizontal="justify" vertical="center" wrapText="1" readingOrder="2"/>
    </xf>
    <xf numFmtId="0" fontId="6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 readingOrder="2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164" fontId="6" fillId="0" borderId="2" xfId="0" applyNumberFormat="1" applyFont="1" applyBorder="1" applyAlignment="1">
      <alignment vertical="center"/>
    </xf>
    <xf numFmtId="0" fontId="6" fillId="0" borderId="1" xfId="0" applyFont="1" applyBorder="1" applyAlignment="1">
      <alignment horizontal="justify" vertical="center" wrapText="1" readingOrder="2"/>
    </xf>
    <xf numFmtId="164" fontId="1" fillId="0" borderId="17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65" fontId="6" fillId="4" borderId="1" xfId="0" applyNumberFormat="1" applyFont="1" applyFill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4" fillId="4" borderId="12" xfId="0" applyFont="1" applyFill="1" applyBorder="1" applyAlignment="1">
      <alignment horizontal="center" vertical="center" wrapText="1"/>
    </xf>
    <xf numFmtId="164" fontId="5" fillId="4" borderId="12" xfId="0" applyNumberFormat="1" applyFont="1" applyFill="1" applyBorder="1" applyAlignment="1">
      <alignment horizontal="center" vertical="center" wrapText="1"/>
    </xf>
    <xf numFmtId="165" fontId="4" fillId="4" borderId="12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0" fontId="13" fillId="0" borderId="2" xfId="0" applyFont="1" applyBorder="1" applyAlignment="1">
      <alignment vertical="center" wrapText="1"/>
    </xf>
    <xf numFmtId="165" fontId="6" fillId="4" borderId="2" xfId="0" applyNumberFormat="1" applyFont="1" applyFill="1" applyBorder="1" applyAlignment="1">
      <alignment vertical="center" wrapText="1"/>
    </xf>
    <xf numFmtId="164" fontId="1" fillId="4" borderId="3" xfId="0" applyNumberFormat="1" applyFont="1" applyFill="1" applyBorder="1" applyAlignment="1">
      <alignment vertical="center" wrapText="1"/>
    </xf>
    <xf numFmtId="164" fontId="1" fillId="4" borderId="5" xfId="0" applyNumberFormat="1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165" fontId="6" fillId="4" borderId="1" xfId="0" applyNumberFormat="1" applyFont="1" applyFill="1" applyBorder="1" applyAlignment="1">
      <alignment horizontal="right" vertical="center" wrapText="1"/>
    </xf>
    <xf numFmtId="0" fontId="7" fillId="4" borderId="2" xfId="0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right" vertical="center" wrapText="1"/>
    </xf>
    <xf numFmtId="164" fontId="4" fillId="4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/>
    </xf>
    <xf numFmtId="164" fontId="4" fillId="4" borderId="4" xfId="0" applyNumberFormat="1" applyFont="1" applyFill="1" applyBorder="1" applyAlignment="1">
      <alignment horizontal="right" vertical="center" wrapText="1"/>
    </xf>
    <xf numFmtId="0" fontId="1" fillId="4" borderId="0" xfId="0" applyFont="1" applyFill="1" applyAlignment="1">
      <alignment horizontal="center" vertical="center" wrapText="1"/>
    </xf>
    <xf numFmtId="164" fontId="1" fillId="4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4" fontId="1" fillId="4" borderId="0" xfId="0" applyNumberFormat="1" applyFont="1" applyFill="1" applyAlignment="1">
      <alignment horizontal="right" vertical="center" wrapText="1"/>
    </xf>
    <xf numFmtId="165" fontId="1" fillId="4" borderId="0" xfId="0" applyNumberFormat="1" applyFont="1" applyFill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167" fontId="1" fillId="4" borderId="4" xfId="0" applyNumberFormat="1" applyFont="1" applyFill="1" applyBorder="1" applyAlignment="1">
      <alignment vertical="center" wrapText="1"/>
    </xf>
    <xf numFmtId="165" fontId="1" fillId="0" borderId="4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165" fontId="16" fillId="0" borderId="0" xfId="0" applyNumberFormat="1" applyFont="1" applyAlignment="1">
      <alignment vertical="center"/>
    </xf>
    <xf numFmtId="0" fontId="6" fillId="4" borderId="0" xfId="0" applyFont="1" applyFill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 readingOrder="2"/>
    </xf>
    <xf numFmtId="0" fontId="6" fillId="0" borderId="2" xfId="0" applyFont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4" fillId="4" borderId="0" xfId="0" applyFont="1" applyFill="1" applyAlignment="1">
      <alignment horizontal="left" vertical="center" wrapText="1"/>
    </xf>
    <xf numFmtId="164" fontId="1" fillId="4" borderId="0" xfId="0" applyNumberFormat="1" applyFont="1" applyFill="1" applyAlignment="1">
      <alignment vertical="center" wrapText="1"/>
    </xf>
    <xf numFmtId="165" fontId="1" fillId="4" borderId="0" xfId="0" applyNumberFormat="1" applyFont="1" applyFill="1" applyAlignment="1">
      <alignment vertical="center" wrapText="1"/>
    </xf>
    <xf numFmtId="0" fontId="10" fillId="4" borderId="0" xfId="0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vertical="center" wrapText="1"/>
    </xf>
    <xf numFmtId="165" fontId="4" fillId="4" borderId="0" xfId="0" applyNumberFormat="1" applyFont="1" applyFill="1" applyAlignment="1">
      <alignment vertical="center" wrapText="1"/>
    </xf>
    <xf numFmtId="164" fontId="1" fillId="4" borderId="23" xfId="0" applyNumberFormat="1" applyFont="1" applyFill="1" applyBorder="1" applyAlignment="1">
      <alignment vertical="center" wrapText="1"/>
    </xf>
    <xf numFmtId="165" fontId="1" fillId="4" borderId="23" xfId="0" applyNumberFormat="1" applyFont="1" applyFill="1" applyBorder="1" applyAlignment="1">
      <alignment vertical="center" wrapText="1"/>
    </xf>
    <xf numFmtId="0" fontId="6" fillId="4" borderId="0" xfId="0" applyFont="1" applyFill="1" applyAlignment="1">
      <alignment horizontal="center" vertical="center" wrapText="1"/>
    </xf>
    <xf numFmtId="0" fontId="6" fillId="4" borderId="1" xfId="0" applyFont="1" applyFill="1" applyBorder="1" applyAlignment="1">
      <alignment horizontal="justify" vertical="center" wrapText="1"/>
    </xf>
    <xf numFmtId="0" fontId="14" fillId="4" borderId="2" xfId="0" applyFont="1" applyFill="1" applyBorder="1" applyAlignment="1">
      <alignment horizontal="justify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164" fontId="6" fillId="0" borderId="0" xfId="0" applyNumberFormat="1" applyFont="1" applyAlignment="1">
      <alignment vertical="center"/>
    </xf>
    <xf numFmtId="0" fontId="6" fillId="4" borderId="2" xfId="0" applyFont="1" applyFill="1" applyBorder="1" applyAlignment="1">
      <alignment horizontal="justify" vertical="center" wrapText="1"/>
    </xf>
    <xf numFmtId="2" fontId="4" fillId="0" borderId="0" xfId="0" applyNumberFormat="1" applyFont="1" applyAlignment="1">
      <alignment vertical="center"/>
    </xf>
    <xf numFmtId="167" fontId="1" fillId="4" borderId="0" xfId="0" applyNumberFormat="1" applyFont="1" applyFill="1" applyAlignment="1">
      <alignment vertical="center" wrapText="1"/>
    </xf>
    <xf numFmtId="165" fontId="1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center"/>
    </xf>
    <xf numFmtId="9" fontId="4" fillId="4" borderId="1" xfId="0" applyNumberFormat="1" applyFont="1" applyFill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/>
    </xf>
    <xf numFmtId="9" fontId="6" fillId="4" borderId="1" xfId="0" applyNumberFormat="1" applyFont="1" applyFill="1" applyBorder="1" applyAlignment="1">
      <alignment horizontal="center" vertical="center" wrapText="1"/>
    </xf>
    <xf numFmtId="9" fontId="6" fillId="4" borderId="2" xfId="0" applyNumberFormat="1" applyFont="1" applyFill="1" applyBorder="1" applyAlignment="1">
      <alignment horizontal="center" vertical="center" wrapText="1"/>
    </xf>
    <xf numFmtId="9" fontId="4" fillId="4" borderId="12" xfId="0" applyNumberFormat="1" applyFont="1" applyFill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6" fillId="0" borderId="32" xfId="1" applyFont="1" applyBorder="1" applyAlignment="1">
      <alignment horizontal="justify" vertical="center" wrapText="1" readingOrder="2"/>
    </xf>
    <xf numFmtId="0" fontId="6" fillId="0" borderId="32" xfId="1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168" fontId="6" fillId="0" borderId="32" xfId="1" applyNumberFormat="1" applyFont="1" applyBorder="1" applyAlignment="1">
      <alignment horizontal="center" vertical="center" wrapText="1"/>
    </xf>
    <xf numFmtId="168" fontId="6" fillId="0" borderId="32" xfId="0" applyNumberFormat="1" applyFont="1" applyBorder="1" applyAlignment="1">
      <alignment horizontal="right" vertical="center" wrapText="1"/>
    </xf>
    <xf numFmtId="168" fontId="6" fillId="0" borderId="32" xfId="1" applyNumberFormat="1" applyFont="1" applyBorder="1" applyAlignment="1">
      <alignment horizontal="right" vertical="center" wrapText="1"/>
    </xf>
    <xf numFmtId="0" fontId="6" fillId="0" borderId="32" xfId="0" applyFont="1" applyBorder="1" applyAlignment="1">
      <alignment vertical="center"/>
    </xf>
    <xf numFmtId="9" fontId="3" fillId="3" borderId="1" xfId="0" applyNumberFormat="1" applyFont="1" applyFill="1" applyBorder="1" applyAlignment="1">
      <alignment horizontal="center" vertical="center"/>
    </xf>
    <xf numFmtId="9" fontId="0" fillId="0" borderId="0" xfId="0" applyNumberFormat="1" applyAlignment="1">
      <alignment horizontal="center" wrapText="1"/>
    </xf>
    <xf numFmtId="9" fontId="1" fillId="4" borderId="4" xfId="0" applyNumberFormat="1" applyFont="1" applyFill="1" applyBorder="1" applyAlignment="1">
      <alignment horizontal="center" vertical="center" wrapText="1"/>
    </xf>
    <xf numFmtId="9" fontId="10" fillId="0" borderId="0" xfId="0" applyNumberFormat="1" applyFont="1" applyAlignment="1">
      <alignment horizontal="center" vertical="center" wrapText="1"/>
    </xf>
    <xf numFmtId="9" fontId="6" fillId="4" borderId="8" xfId="0" applyNumberFormat="1" applyFont="1" applyFill="1" applyBorder="1" applyAlignment="1">
      <alignment horizontal="center" vertical="center" wrapText="1"/>
    </xf>
    <xf numFmtId="9" fontId="6" fillId="4" borderId="0" xfId="0" applyNumberFormat="1" applyFont="1" applyFill="1" applyAlignment="1">
      <alignment horizontal="center" vertical="center" wrapText="1"/>
    </xf>
    <xf numFmtId="9" fontId="1" fillId="4" borderId="18" xfId="0" applyNumberFormat="1" applyFont="1" applyFill="1" applyBorder="1" applyAlignment="1">
      <alignment horizontal="center" vertical="center" wrapText="1"/>
    </xf>
    <xf numFmtId="9" fontId="1" fillId="4" borderId="23" xfId="0" applyNumberFormat="1" applyFont="1" applyFill="1" applyBorder="1" applyAlignment="1">
      <alignment horizontal="center" vertical="center" wrapText="1"/>
    </xf>
    <xf numFmtId="9" fontId="1" fillId="4" borderId="0" xfId="0" applyNumberFormat="1" applyFont="1" applyFill="1" applyAlignment="1">
      <alignment horizontal="center" vertical="center" wrapText="1"/>
    </xf>
    <xf numFmtId="9" fontId="4" fillId="4" borderId="0" xfId="0" applyNumberFormat="1" applyFont="1" applyFill="1" applyAlignment="1">
      <alignment horizontal="center" vertical="center" wrapText="1"/>
    </xf>
    <xf numFmtId="9" fontId="10" fillId="0" borderId="0" xfId="0" applyNumberFormat="1" applyFont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9" fontId="4" fillId="4" borderId="19" xfId="0" applyNumberFormat="1" applyFont="1" applyFill="1" applyBorder="1" applyAlignment="1">
      <alignment horizontal="center" vertical="center" wrapText="1"/>
    </xf>
    <xf numFmtId="9" fontId="6" fillId="0" borderId="32" xfId="0" applyNumberFormat="1" applyFont="1" applyBorder="1" applyAlignment="1">
      <alignment horizontal="center" vertical="center" wrapText="1"/>
    </xf>
    <xf numFmtId="9" fontId="16" fillId="0" borderId="0" xfId="0" applyNumberFormat="1" applyFont="1" applyAlignment="1">
      <alignment horizontal="center" vertical="center"/>
    </xf>
    <xf numFmtId="9" fontId="0" fillId="0" borderId="0" xfId="0" applyNumberFormat="1" applyAlignment="1">
      <alignment horizontal="center"/>
    </xf>
    <xf numFmtId="0" fontId="4" fillId="4" borderId="19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164" fontId="5" fillId="4" borderId="19" xfId="0" applyNumberFormat="1" applyFont="1" applyFill="1" applyBorder="1" applyAlignment="1">
      <alignment horizontal="center" vertical="center" wrapText="1"/>
    </xf>
    <xf numFmtId="165" fontId="4" fillId="4" borderId="19" xfId="0" applyNumberFormat="1" applyFont="1" applyFill="1" applyBorder="1" applyAlignment="1">
      <alignment horizontal="center" vertical="center" wrapText="1"/>
    </xf>
    <xf numFmtId="0" fontId="4" fillId="0" borderId="19" xfId="1" applyFont="1" applyBorder="1" applyAlignment="1">
      <alignment horizontal="left" vertical="center" wrapText="1" readingOrder="2"/>
    </xf>
    <xf numFmtId="0" fontId="4" fillId="0" borderId="0" xfId="0" applyFont="1" applyAlignment="1">
      <alignment horizontal="left" vertical="center"/>
    </xf>
    <xf numFmtId="166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5" fontId="1" fillId="4" borderId="23" xfId="0" applyNumberFormat="1" applyFont="1" applyFill="1" applyBorder="1" applyAlignment="1">
      <alignment horizontal="right" vertical="center" wrapText="1"/>
    </xf>
    <xf numFmtId="9" fontId="1" fillId="0" borderId="23" xfId="0" applyNumberFormat="1" applyFont="1" applyBorder="1" applyAlignment="1">
      <alignment horizontal="center" vertical="center"/>
    </xf>
    <xf numFmtId="166" fontId="1" fillId="0" borderId="23" xfId="0" applyNumberFormat="1" applyFont="1" applyBorder="1" applyAlignment="1">
      <alignment vertical="center"/>
    </xf>
    <xf numFmtId="164" fontId="1" fillId="4" borderId="23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6" fillId="4" borderId="24" xfId="0" applyFont="1" applyFill="1" applyBorder="1" applyAlignment="1">
      <alignment horizontal="right" vertical="center" wrapText="1"/>
    </xf>
    <xf numFmtId="0" fontId="6" fillId="4" borderId="25" xfId="0" applyFont="1" applyFill="1" applyBorder="1" applyAlignment="1">
      <alignment horizontal="right" vertical="center" wrapText="1"/>
    </xf>
    <xf numFmtId="9" fontId="4" fillId="4" borderId="23" xfId="0" applyNumberFormat="1" applyFont="1" applyFill="1" applyBorder="1" applyAlignment="1">
      <alignment horizontal="center" vertical="center" wrapText="1"/>
    </xf>
    <xf numFmtId="164" fontId="19" fillId="0" borderId="30" xfId="0" applyNumberFormat="1" applyFont="1" applyBorder="1"/>
    <xf numFmtId="165" fontId="19" fillId="0" borderId="30" xfId="0" applyNumberFormat="1" applyFont="1" applyBorder="1"/>
    <xf numFmtId="167" fontId="6" fillId="0" borderId="0" xfId="0" applyNumberFormat="1" applyFont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justify" vertical="center" wrapText="1"/>
    </xf>
    <xf numFmtId="4" fontId="6" fillId="0" borderId="32" xfId="1" applyNumberFormat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6" fillId="0" borderId="33" xfId="1" applyFont="1" applyBorder="1" applyAlignment="1">
      <alignment horizontal="justify" vertical="center" wrapText="1" readingOrder="2"/>
    </xf>
    <xf numFmtId="0" fontId="6" fillId="0" borderId="33" xfId="1" applyFont="1" applyBorder="1" applyAlignment="1">
      <alignment horizontal="center" vertical="center" wrapText="1"/>
    </xf>
    <xf numFmtId="168" fontId="6" fillId="0" borderId="33" xfId="1" applyNumberFormat="1" applyFont="1" applyBorder="1" applyAlignment="1">
      <alignment horizontal="center" vertical="center" wrapText="1"/>
    </xf>
    <xf numFmtId="168" fontId="6" fillId="0" borderId="33" xfId="0" applyNumberFormat="1" applyFont="1" applyBorder="1" applyAlignment="1">
      <alignment horizontal="right" vertical="center" wrapText="1"/>
    </xf>
    <xf numFmtId="9" fontId="6" fillId="0" borderId="33" xfId="0" applyNumberFormat="1" applyFont="1" applyBorder="1" applyAlignment="1">
      <alignment horizontal="center" vertical="center" wrapText="1"/>
    </xf>
    <xf numFmtId="4" fontId="6" fillId="0" borderId="33" xfId="1" applyNumberFormat="1" applyFont="1" applyBorder="1" applyAlignment="1">
      <alignment horizontal="center" vertical="center" wrapText="1"/>
    </xf>
    <xf numFmtId="168" fontId="6" fillId="0" borderId="33" xfId="1" applyNumberFormat="1" applyFont="1" applyBorder="1" applyAlignment="1">
      <alignment horizontal="right" vertical="center" wrapText="1"/>
    </xf>
    <xf numFmtId="0" fontId="6" fillId="0" borderId="33" xfId="0" applyFont="1" applyBorder="1" applyAlignment="1">
      <alignment vertical="center"/>
    </xf>
    <xf numFmtId="168" fontId="4" fillId="0" borderId="38" xfId="0" applyNumberFormat="1" applyFont="1" applyBorder="1" applyAlignment="1">
      <alignment horizontal="right" vertical="center" wrapText="1"/>
    </xf>
    <xf numFmtId="9" fontId="4" fillId="0" borderId="38" xfId="0" applyNumberFormat="1" applyFont="1" applyBorder="1" applyAlignment="1">
      <alignment horizontal="center" vertical="center" wrapText="1"/>
    </xf>
    <xf numFmtId="4" fontId="4" fillId="0" borderId="38" xfId="1" applyNumberFormat="1" applyFont="1" applyBorder="1" applyAlignment="1">
      <alignment horizontal="center" vertical="center" wrapText="1"/>
    </xf>
    <xf numFmtId="168" fontId="4" fillId="0" borderId="38" xfId="1" applyNumberFormat="1" applyFont="1" applyBorder="1" applyAlignment="1">
      <alignment horizontal="right" vertical="center" wrapText="1"/>
    </xf>
    <xf numFmtId="0" fontId="4" fillId="0" borderId="38" xfId="1" applyFont="1" applyBorder="1" applyAlignment="1">
      <alignment horizontal="center" vertical="center" wrapText="1"/>
    </xf>
    <xf numFmtId="0" fontId="6" fillId="0" borderId="39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2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4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6" fillId="7" borderId="14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left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left" vertical="center" wrapText="1"/>
    </xf>
    <xf numFmtId="164" fontId="6" fillId="4" borderId="5" xfId="0" applyNumberFormat="1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vertical="center" wrapText="1"/>
    </xf>
    <xf numFmtId="0" fontId="1" fillId="3" borderId="21" xfId="0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1" fillId="3" borderId="25" xfId="0" applyFont="1" applyFill="1" applyBorder="1" applyAlignment="1">
      <alignment vertical="center"/>
    </xf>
    <xf numFmtId="0" fontId="1" fillId="3" borderId="26" xfId="0" applyFont="1" applyFill="1" applyBorder="1" applyAlignment="1">
      <alignment vertical="center"/>
    </xf>
    <xf numFmtId="0" fontId="1" fillId="3" borderId="27" xfId="0" applyFont="1" applyFill="1" applyBorder="1" applyAlignment="1">
      <alignment vertical="center"/>
    </xf>
    <xf numFmtId="0" fontId="1" fillId="3" borderId="28" xfId="0" applyFont="1" applyFill="1" applyBorder="1" applyAlignment="1">
      <alignment vertical="center"/>
    </xf>
    <xf numFmtId="0" fontId="6" fillId="4" borderId="20" xfId="0" applyFont="1" applyFill="1" applyBorder="1" applyAlignment="1">
      <alignment horizontal="center" vertical="center" wrapText="1"/>
    </xf>
    <xf numFmtId="0" fontId="4" fillId="0" borderId="37" xfId="1" applyFont="1" applyBorder="1" applyAlignment="1">
      <alignment horizontal="left" vertical="center" wrapText="1"/>
    </xf>
    <xf numFmtId="0" fontId="4" fillId="0" borderId="38" xfId="1" applyFont="1" applyBorder="1" applyAlignment="1">
      <alignment horizontal="left" vertical="center" wrapText="1"/>
    </xf>
    <xf numFmtId="0" fontId="1" fillId="6" borderId="29" xfId="1" applyFont="1" applyFill="1" applyBorder="1" applyAlignment="1">
      <alignment horizontal="left" wrapText="1"/>
    </xf>
    <xf numFmtId="0" fontId="1" fillId="6" borderId="30" xfId="1" applyFont="1" applyFill="1" applyBorder="1" applyAlignment="1">
      <alignment horizontal="left" wrapText="1"/>
    </xf>
    <xf numFmtId="0" fontId="1" fillId="6" borderId="31" xfId="1" applyFont="1" applyFill="1" applyBorder="1" applyAlignment="1">
      <alignment horizontal="left" wrapText="1"/>
    </xf>
    <xf numFmtId="0" fontId="5" fillId="5" borderId="34" xfId="1" applyFont="1" applyFill="1" applyBorder="1" applyAlignment="1">
      <alignment horizontal="left" vertical="center" wrapText="1"/>
    </xf>
    <xf numFmtId="0" fontId="5" fillId="5" borderId="35" xfId="1" applyFont="1" applyFill="1" applyBorder="1" applyAlignment="1">
      <alignment horizontal="left" vertical="center" wrapText="1"/>
    </xf>
    <xf numFmtId="0" fontId="5" fillId="5" borderId="36" xfId="1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3" borderId="12" xfId="0" applyFont="1" applyFill="1" applyBorder="1" applyAlignment="1">
      <alignment vertical="center"/>
    </xf>
    <xf numFmtId="2" fontId="4" fillId="0" borderId="3" xfId="0" applyNumberFormat="1" applyFont="1" applyBorder="1" applyAlignment="1">
      <alignment vertical="center"/>
    </xf>
    <xf numFmtId="2" fontId="6" fillId="0" borderId="5" xfId="0" applyNumberFormat="1" applyFont="1" applyBorder="1" applyAlignment="1">
      <alignment vertical="center"/>
    </xf>
  </cellXfs>
  <cellStyles count="2">
    <cellStyle name="Excel Built-in Normal" xfId="1" xr:uid="{190B6322-8749-4BC5-B17C-B7D250531453}"/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21412-7762-4513-B1C3-76916E31ACCB}">
  <dimension ref="B2:L126"/>
  <sheetViews>
    <sheetView tabSelected="1" topLeftCell="A112" workbookViewId="0">
      <selection activeCell="J75" sqref="J75"/>
    </sheetView>
  </sheetViews>
  <sheetFormatPr defaultRowHeight="14.5" x14ac:dyDescent="0.35"/>
  <cols>
    <col min="1" max="1" width="5.453125" customWidth="1"/>
    <col min="2" max="2" width="4.54296875" customWidth="1"/>
    <col min="3" max="3" width="37.36328125" customWidth="1"/>
    <col min="4" max="4" width="7.90625" customWidth="1"/>
    <col min="5" max="5" width="7" customWidth="1"/>
    <col min="6" max="6" width="10.7265625" customWidth="1"/>
    <col min="7" max="7" width="10.26953125" customWidth="1"/>
    <col min="8" max="8" width="7.453125" style="156" customWidth="1"/>
    <col min="9" max="9" width="10.6328125" customWidth="1"/>
    <col min="10" max="10" width="11.08984375" customWidth="1"/>
    <col min="11" max="11" width="9.26953125" customWidth="1"/>
  </cols>
  <sheetData>
    <row r="2" spans="2:12" ht="41" customHeight="1" x14ac:dyDescent="0.35">
      <c r="B2" s="198" t="s">
        <v>102</v>
      </c>
      <c r="C2" s="198"/>
      <c r="D2" s="198"/>
      <c r="E2" s="198"/>
      <c r="F2" s="198"/>
      <c r="G2" s="198"/>
      <c r="H2" s="198"/>
      <c r="I2" s="198"/>
      <c r="J2" s="198"/>
      <c r="K2" s="198"/>
      <c r="L2" s="198"/>
    </row>
    <row r="3" spans="2:12" x14ac:dyDescent="0.35">
      <c r="B3" s="1" t="s">
        <v>0</v>
      </c>
      <c r="C3" s="1"/>
      <c r="D3" s="2"/>
      <c r="E3" s="2"/>
      <c r="F3" s="2"/>
      <c r="G3" s="2"/>
      <c r="H3" s="140"/>
      <c r="I3" s="2"/>
      <c r="J3" s="2"/>
      <c r="K3" s="2"/>
      <c r="L3" s="2"/>
    </row>
    <row r="4" spans="2:12" ht="31.5" x14ac:dyDescent="0.35">
      <c r="B4" s="3" t="s">
        <v>1</v>
      </c>
      <c r="C4" s="3" t="s">
        <v>2</v>
      </c>
      <c r="D4" s="3" t="s">
        <v>3</v>
      </c>
      <c r="E4" s="4" t="s">
        <v>4</v>
      </c>
      <c r="F4" s="5" t="s">
        <v>5</v>
      </c>
      <c r="G4" s="5" t="s">
        <v>6</v>
      </c>
      <c r="H4" s="126" t="s">
        <v>7</v>
      </c>
      <c r="I4" s="6" t="s">
        <v>8</v>
      </c>
      <c r="J4" s="5" t="s">
        <v>9</v>
      </c>
      <c r="K4" s="4" t="s">
        <v>10</v>
      </c>
      <c r="L4" s="3" t="s">
        <v>11</v>
      </c>
    </row>
    <row r="5" spans="2:12" x14ac:dyDescent="0.35">
      <c r="B5" s="199">
        <v>1</v>
      </c>
      <c r="C5" s="197" t="s">
        <v>12</v>
      </c>
      <c r="D5" s="197"/>
      <c r="E5" s="197"/>
      <c r="F5" s="197"/>
      <c r="G5" s="197"/>
      <c r="H5" s="197"/>
      <c r="I5" s="197"/>
      <c r="J5" s="197"/>
      <c r="K5" s="197"/>
      <c r="L5" s="197"/>
    </row>
    <row r="6" spans="2:12" x14ac:dyDescent="0.35">
      <c r="B6" s="199"/>
      <c r="C6" s="8" t="s">
        <v>13</v>
      </c>
      <c r="D6" s="9" t="s">
        <v>14</v>
      </c>
      <c r="E6" s="9">
        <v>12</v>
      </c>
      <c r="F6" s="10"/>
      <c r="G6" s="11">
        <f t="shared" ref="G6:G11" si="0">E6*F6</f>
        <v>0</v>
      </c>
      <c r="H6" s="128"/>
      <c r="I6" s="12">
        <f t="shared" ref="I6:I11" si="1">G6*H6</f>
        <v>0</v>
      </c>
      <c r="J6" s="10">
        <f>G6+G6*H6</f>
        <v>0</v>
      </c>
      <c r="K6" s="13"/>
      <c r="L6" s="13"/>
    </row>
    <row r="7" spans="2:12" x14ac:dyDescent="0.35">
      <c r="B7" s="199"/>
      <c r="C7" s="14" t="s">
        <v>15</v>
      </c>
      <c r="D7" s="9" t="s">
        <v>14</v>
      </c>
      <c r="E7" s="9">
        <v>22</v>
      </c>
      <c r="F7" s="10"/>
      <c r="G7" s="11">
        <f t="shared" si="0"/>
        <v>0</v>
      </c>
      <c r="H7" s="128"/>
      <c r="I7" s="12">
        <f t="shared" si="1"/>
        <v>0</v>
      </c>
      <c r="J7" s="10">
        <f t="shared" ref="J7:J10" si="2">G7+G7*H7</f>
        <v>0</v>
      </c>
      <c r="K7" s="13"/>
      <c r="L7" s="13"/>
    </row>
    <row r="8" spans="2:12" x14ac:dyDescent="0.35">
      <c r="B8" s="199"/>
      <c r="C8" s="14" t="s">
        <v>16</v>
      </c>
      <c r="D8" s="9" t="s">
        <v>14</v>
      </c>
      <c r="E8" s="9">
        <v>22</v>
      </c>
      <c r="F8" s="10"/>
      <c r="G8" s="11">
        <f t="shared" si="0"/>
        <v>0</v>
      </c>
      <c r="H8" s="128"/>
      <c r="I8" s="12">
        <f t="shared" si="1"/>
        <v>0</v>
      </c>
      <c r="J8" s="10">
        <f t="shared" si="2"/>
        <v>0</v>
      </c>
      <c r="K8" s="13"/>
      <c r="L8" s="13"/>
    </row>
    <row r="9" spans="2:12" x14ac:dyDescent="0.35">
      <c r="B9" s="199"/>
      <c r="C9" s="14" t="s">
        <v>17</v>
      </c>
      <c r="D9" s="9" t="s">
        <v>14</v>
      </c>
      <c r="E9" s="9">
        <v>12</v>
      </c>
      <c r="F9" s="10"/>
      <c r="G9" s="11">
        <f t="shared" si="0"/>
        <v>0</v>
      </c>
      <c r="H9" s="128"/>
      <c r="I9" s="12">
        <f t="shared" si="1"/>
        <v>0</v>
      </c>
      <c r="J9" s="10">
        <f t="shared" si="2"/>
        <v>0</v>
      </c>
      <c r="K9" s="13"/>
      <c r="L9" s="13"/>
    </row>
    <row r="10" spans="2:12" x14ac:dyDescent="0.35">
      <c r="B10" s="199"/>
      <c r="C10" s="14" t="s">
        <v>18</v>
      </c>
      <c r="D10" s="9" t="s">
        <v>14</v>
      </c>
      <c r="E10" s="9">
        <v>10</v>
      </c>
      <c r="F10" s="10"/>
      <c r="G10" s="11">
        <f t="shared" si="0"/>
        <v>0</v>
      </c>
      <c r="H10" s="128"/>
      <c r="I10" s="12">
        <f t="shared" si="1"/>
        <v>0</v>
      </c>
      <c r="J10" s="10">
        <f t="shared" si="2"/>
        <v>0</v>
      </c>
      <c r="K10" s="13"/>
      <c r="L10" s="13"/>
    </row>
    <row r="11" spans="2:12" x14ac:dyDescent="0.35">
      <c r="B11" s="199"/>
      <c r="C11" s="14" t="s">
        <v>19</v>
      </c>
      <c r="D11" s="9" t="s">
        <v>14</v>
      </c>
      <c r="E11" s="9">
        <v>6</v>
      </c>
      <c r="F11" s="10"/>
      <c r="G11" s="11">
        <f t="shared" si="0"/>
        <v>0</v>
      </c>
      <c r="H11" s="128"/>
      <c r="I11" s="12">
        <f t="shared" si="1"/>
        <v>0</v>
      </c>
      <c r="J11" s="10">
        <f>G11+G11*H11</f>
        <v>0</v>
      </c>
      <c r="K11" s="13"/>
      <c r="L11" s="13"/>
    </row>
    <row r="12" spans="2:12" x14ac:dyDescent="0.35">
      <c r="B12" s="200">
        <v>2</v>
      </c>
      <c r="C12" s="197" t="s">
        <v>20</v>
      </c>
      <c r="D12" s="197"/>
      <c r="E12" s="197"/>
      <c r="F12" s="197"/>
      <c r="G12" s="197"/>
      <c r="H12" s="197"/>
      <c r="I12" s="197"/>
      <c r="J12" s="197"/>
      <c r="K12" s="197"/>
      <c r="L12" s="197"/>
    </row>
    <row r="13" spans="2:12" x14ac:dyDescent="0.35">
      <c r="B13" s="200"/>
      <c r="C13" s="14" t="s">
        <v>21</v>
      </c>
      <c r="D13" s="15" t="s">
        <v>14</v>
      </c>
      <c r="E13" s="15">
        <v>6</v>
      </c>
      <c r="F13" s="10"/>
      <c r="G13" s="11">
        <f>E13*F13</f>
        <v>0</v>
      </c>
      <c r="H13" s="128"/>
      <c r="I13" s="12">
        <f>G13*H13</f>
        <v>0</v>
      </c>
      <c r="J13" s="10">
        <f>G13+G13*H13</f>
        <v>0</v>
      </c>
      <c r="K13" s="13"/>
      <c r="L13" s="14"/>
    </row>
    <row r="14" spans="2:12" x14ac:dyDescent="0.35">
      <c r="B14" s="200"/>
      <c r="C14" s="8" t="s">
        <v>22</v>
      </c>
      <c r="D14" s="9" t="s">
        <v>14</v>
      </c>
      <c r="E14" s="9">
        <v>12</v>
      </c>
      <c r="F14" s="10"/>
      <c r="G14" s="11">
        <f>E14*F14</f>
        <v>0</v>
      </c>
      <c r="H14" s="128"/>
      <c r="I14" s="12">
        <f>G14*H14</f>
        <v>0</v>
      </c>
      <c r="J14" s="10">
        <f t="shared" ref="J14:J17" si="3">G14+G14*H14</f>
        <v>0</v>
      </c>
      <c r="K14" s="13"/>
      <c r="L14" s="14"/>
    </row>
    <row r="15" spans="2:12" x14ac:dyDescent="0.35">
      <c r="B15" s="200"/>
      <c r="C15" s="8" t="s">
        <v>23</v>
      </c>
      <c r="D15" s="9" t="s">
        <v>14</v>
      </c>
      <c r="E15" s="9">
        <v>12</v>
      </c>
      <c r="F15" s="10"/>
      <c r="G15" s="11">
        <f>E15*F15</f>
        <v>0</v>
      </c>
      <c r="H15" s="128"/>
      <c r="I15" s="12">
        <f>G15*H15</f>
        <v>0</v>
      </c>
      <c r="J15" s="10">
        <f t="shared" si="3"/>
        <v>0</v>
      </c>
      <c r="K15" s="13"/>
      <c r="L15" s="14"/>
    </row>
    <row r="16" spans="2:12" x14ac:dyDescent="0.35">
      <c r="B16" s="200"/>
      <c r="C16" s="8" t="s">
        <v>24</v>
      </c>
      <c r="D16" s="9" t="s">
        <v>14</v>
      </c>
      <c r="E16" s="9">
        <v>5</v>
      </c>
      <c r="F16" s="10"/>
      <c r="G16" s="11">
        <f>E16*F16</f>
        <v>0</v>
      </c>
      <c r="H16" s="128"/>
      <c r="I16" s="12">
        <f>G16*H16</f>
        <v>0</v>
      </c>
      <c r="J16" s="10">
        <f t="shared" si="3"/>
        <v>0</v>
      </c>
      <c r="K16" s="13"/>
      <c r="L16" s="14"/>
    </row>
    <row r="17" spans="2:12" x14ac:dyDescent="0.35">
      <c r="B17" s="200"/>
      <c r="C17" s="8" t="s">
        <v>25</v>
      </c>
      <c r="D17" s="9" t="s">
        <v>14</v>
      </c>
      <c r="E17" s="9">
        <v>2</v>
      </c>
      <c r="F17" s="10"/>
      <c r="G17" s="11">
        <f>E17*F17</f>
        <v>0</v>
      </c>
      <c r="H17" s="128"/>
      <c r="I17" s="12">
        <f>G17*H17</f>
        <v>0</v>
      </c>
      <c r="J17" s="10">
        <f t="shared" si="3"/>
        <v>0</v>
      </c>
      <c r="K17" s="13"/>
      <c r="L17" s="14"/>
    </row>
    <row r="18" spans="2:12" x14ac:dyDescent="0.35">
      <c r="B18" s="3">
        <v>3</v>
      </c>
      <c r="C18" s="197" t="s">
        <v>26</v>
      </c>
      <c r="D18" s="197"/>
      <c r="E18" s="197"/>
      <c r="F18" s="197"/>
      <c r="G18" s="197"/>
      <c r="H18" s="197"/>
      <c r="I18" s="197"/>
      <c r="J18" s="197"/>
      <c r="K18" s="197"/>
      <c r="L18" s="197"/>
    </row>
    <row r="19" spans="2:12" ht="15" thickBot="1" x14ac:dyDescent="0.4">
      <c r="B19" s="16"/>
      <c r="C19" s="17" t="s">
        <v>27</v>
      </c>
      <c r="D19" s="18" t="s">
        <v>28</v>
      </c>
      <c r="E19" s="19">
        <v>12000</v>
      </c>
      <c r="F19" s="10"/>
      <c r="G19" s="11">
        <f>E19*F19</f>
        <v>0</v>
      </c>
      <c r="H19" s="128"/>
      <c r="I19" s="12">
        <f>G19*H19</f>
        <v>0</v>
      </c>
      <c r="J19" s="10">
        <f>G19+G19*H19</f>
        <v>0</v>
      </c>
      <c r="K19" s="13"/>
      <c r="L19" s="20"/>
    </row>
    <row r="20" spans="2:12" ht="15" thickBot="1" x14ac:dyDescent="0.4">
      <c r="B20" s="203" t="s">
        <v>29</v>
      </c>
      <c r="C20" s="203"/>
      <c r="D20" s="203"/>
      <c r="E20" s="203"/>
      <c r="F20" s="203"/>
      <c r="G20" s="21">
        <f>G6+G7+G8+G9+G10+G11+G13+G14+G15+G16+G17+G19</f>
        <v>0</v>
      </c>
      <c r="H20" s="127"/>
      <c r="I20" s="22">
        <f>I6+I7+I8+I9+I10+I11+I13+I14+I15+I16+I17+I19</f>
        <v>0</v>
      </c>
      <c r="J20" s="21">
        <f>J6+J7+J8+J9+J10+J11+J13+J14+J15+J16+J17+J19</f>
        <v>0</v>
      </c>
      <c r="K20" s="204"/>
      <c r="L20" s="204"/>
    </row>
    <row r="21" spans="2:12" ht="176.5" customHeight="1" x14ac:dyDescent="0.35">
      <c r="B21" s="205" t="s">
        <v>120</v>
      </c>
      <c r="C21" s="205"/>
      <c r="D21" s="205"/>
      <c r="E21" s="205"/>
      <c r="F21" s="205"/>
      <c r="G21" s="205"/>
      <c r="H21" s="205"/>
      <c r="I21" s="205"/>
      <c r="J21" s="205"/>
      <c r="K21" s="205"/>
      <c r="L21" s="205"/>
    </row>
    <row r="22" spans="2:12" x14ac:dyDescent="0.35">
      <c r="B22" s="23"/>
      <c r="C22" s="23"/>
      <c r="D22" s="23"/>
      <c r="E22" s="23"/>
      <c r="F22" s="23"/>
      <c r="G22" s="23"/>
      <c r="H22" s="141"/>
      <c r="I22" s="23"/>
      <c r="J22" s="23"/>
      <c r="K22" s="23"/>
      <c r="L22" s="23"/>
    </row>
    <row r="23" spans="2:12" x14ac:dyDescent="0.35">
      <c r="B23" s="23"/>
      <c r="C23" s="23"/>
      <c r="D23" s="23"/>
      <c r="E23" s="23"/>
      <c r="F23" s="23"/>
      <c r="G23" s="23"/>
      <c r="H23" s="141"/>
      <c r="I23" s="23"/>
      <c r="J23" s="23"/>
      <c r="K23" s="23"/>
      <c r="L23" s="23"/>
    </row>
    <row r="24" spans="2:12" x14ac:dyDescent="0.35">
      <c r="B24" s="206" t="s">
        <v>30</v>
      </c>
      <c r="C24" s="206"/>
      <c r="D24" s="206"/>
      <c r="E24" s="206"/>
      <c r="F24" s="206"/>
      <c r="G24" s="206"/>
      <c r="H24" s="206"/>
      <c r="I24" s="206"/>
      <c r="J24" s="206"/>
      <c r="K24" s="206"/>
      <c r="L24" s="206"/>
    </row>
    <row r="25" spans="2:12" ht="31.5" x14ac:dyDescent="0.35">
      <c r="B25" s="3" t="s">
        <v>1</v>
      </c>
      <c r="C25" s="3" t="s">
        <v>2</v>
      </c>
      <c r="D25" s="3" t="s">
        <v>3</v>
      </c>
      <c r="E25" s="24" t="s">
        <v>31</v>
      </c>
      <c r="F25" s="5" t="s">
        <v>5</v>
      </c>
      <c r="G25" s="25" t="s">
        <v>32</v>
      </c>
      <c r="H25" s="126" t="s">
        <v>7</v>
      </c>
      <c r="I25" s="6" t="s">
        <v>8</v>
      </c>
      <c r="J25" s="25" t="s">
        <v>33</v>
      </c>
      <c r="K25" s="24" t="s">
        <v>34</v>
      </c>
      <c r="L25" s="3" t="s">
        <v>11</v>
      </c>
    </row>
    <row r="26" spans="2:12" x14ac:dyDescent="0.35">
      <c r="B26" s="7">
        <v>1</v>
      </c>
      <c r="C26" s="8" t="s">
        <v>35</v>
      </c>
      <c r="D26" s="9" t="s">
        <v>36</v>
      </c>
      <c r="E26" s="9">
        <v>500</v>
      </c>
      <c r="F26" s="10"/>
      <c r="G26" s="10">
        <f>E26*F26</f>
        <v>0</v>
      </c>
      <c r="H26" s="128"/>
      <c r="I26" s="12">
        <f>G26*H26</f>
        <v>0</v>
      </c>
      <c r="J26" s="10">
        <f>G26+I26</f>
        <v>0</v>
      </c>
      <c r="K26" s="26"/>
      <c r="L26" s="26"/>
    </row>
    <row r="27" spans="2:12" ht="15" thickBot="1" x14ac:dyDescent="0.4">
      <c r="B27" s="7">
        <v>2</v>
      </c>
      <c r="C27" s="8" t="s">
        <v>37</v>
      </c>
      <c r="D27" s="9" t="s">
        <v>36</v>
      </c>
      <c r="E27" s="9">
        <v>600</v>
      </c>
      <c r="F27" s="10"/>
      <c r="G27" s="10">
        <f>E27*F27</f>
        <v>0</v>
      </c>
      <c r="H27" s="128"/>
      <c r="I27" s="12">
        <f>G27*H27</f>
        <v>0</v>
      </c>
      <c r="J27" s="10">
        <f>G27+I27</f>
        <v>0</v>
      </c>
      <c r="K27" s="26"/>
      <c r="L27" s="26"/>
    </row>
    <row r="28" spans="2:12" ht="15" thickBot="1" x14ac:dyDescent="0.4">
      <c r="B28" s="203" t="s">
        <v>29</v>
      </c>
      <c r="C28" s="203"/>
      <c r="D28" s="203"/>
      <c r="E28" s="203"/>
      <c r="F28" s="203"/>
      <c r="G28" s="27">
        <f>SUM(G26:G27)</f>
        <v>0</v>
      </c>
      <c r="H28" s="142"/>
      <c r="I28" s="28">
        <f>SUM(I26:I27)</f>
        <v>0</v>
      </c>
      <c r="J28" s="27">
        <f>SUM(J26:J27)</f>
        <v>0</v>
      </c>
      <c r="K28" s="207"/>
      <c r="L28" s="207"/>
    </row>
    <row r="29" spans="2:12" ht="197" customHeight="1" x14ac:dyDescent="0.35">
      <c r="B29" s="208" t="s">
        <v>38</v>
      </c>
      <c r="C29" s="208"/>
      <c r="D29" s="208"/>
      <c r="E29" s="208"/>
      <c r="F29" s="208"/>
      <c r="G29" s="208"/>
      <c r="H29" s="208"/>
      <c r="I29" s="208"/>
      <c r="J29" s="208"/>
      <c r="K29" s="208"/>
      <c r="L29" s="208"/>
    </row>
    <row r="30" spans="2:12" ht="12.5" customHeight="1" x14ac:dyDescent="0.35">
      <c r="B30" s="169"/>
      <c r="C30" s="169"/>
      <c r="D30" s="169"/>
      <c r="E30" s="169"/>
      <c r="F30" s="169"/>
      <c r="G30" s="169"/>
      <c r="H30" s="169"/>
      <c r="I30" s="169"/>
      <c r="J30" s="169"/>
      <c r="K30" s="169"/>
      <c r="L30" s="169"/>
    </row>
    <row r="31" spans="2:12" x14ac:dyDescent="0.35">
      <c r="B31" s="29"/>
      <c r="C31" s="29"/>
      <c r="D31" s="29"/>
      <c r="E31" s="29"/>
      <c r="F31" s="29"/>
      <c r="G31" s="29"/>
      <c r="H31" s="143"/>
      <c r="I31" s="29"/>
      <c r="J31" s="29"/>
      <c r="K31" s="29"/>
      <c r="L31" s="29"/>
    </row>
    <row r="32" spans="2:12" x14ac:dyDescent="0.35">
      <c r="B32" s="1" t="s">
        <v>39</v>
      </c>
      <c r="C32" s="1"/>
      <c r="D32" s="2"/>
      <c r="E32" s="2"/>
      <c r="F32" s="2"/>
      <c r="G32" s="2"/>
      <c r="H32" s="140"/>
      <c r="I32" s="2"/>
      <c r="J32" s="2"/>
      <c r="K32" s="2"/>
      <c r="L32" s="2"/>
    </row>
    <row r="33" spans="2:12" ht="31.5" x14ac:dyDescent="0.35">
      <c r="B33" s="3" t="s">
        <v>1</v>
      </c>
      <c r="C33" s="3" t="s">
        <v>2</v>
      </c>
      <c r="D33" s="3" t="s">
        <v>3</v>
      </c>
      <c r="E33" s="24" t="s">
        <v>31</v>
      </c>
      <c r="F33" s="5" t="s">
        <v>5</v>
      </c>
      <c r="G33" s="25" t="s">
        <v>32</v>
      </c>
      <c r="H33" s="126" t="s">
        <v>7</v>
      </c>
      <c r="I33" s="6" t="s">
        <v>8</v>
      </c>
      <c r="J33" s="25" t="s">
        <v>33</v>
      </c>
      <c r="K33" s="24" t="s">
        <v>34</v>
      </c>
      <c r="L33" s="3" t="s">
        <v>11</v>
      </c>
    </row>
    <row r="34" spans="2:12" x14ac:dyDescent="0.35">
      <c r="B34" s="200">
        <v>1</v>
      </c>
      <c r="C34" s="209" t="s">
        <v>40</v>
      </c>
      <c r="D34" s="209"/>
      <c r="E34" s="209"/>
      <c r="F34" s="209"/>
      <c r="G34" s="209"/>
      <c r="H34" s="209"/>
      <c r="I34" s="209"/>
      <c r="J34" s="209"/>
      <c r="K34" s="209"/>
      <c r="L34" s="209"/>
    </row>
    <row r="35" spans="2:12" x14ac:dyDescent="0.35">
      <c r="B35" s="200"/>
      <c r="C35" s="209"/>
      <c r="D35" s="209"/>
      <c r="E35" s="209"/>
      <c r="F35" s="209"/>
      <c r="G35" s="209"/>
      <c r="H35" s="209"/>
      <c r="I35" s="209"/>
      <c r="J35" s="209"/>
      <c r="K35" s="209"/>
      <c r="L35" s="209"/>
    </row>
    <row r="36" spans="2:12" ht="21" x14ac:dyDescent="0.35">
      <c r="B36" s="200"/>
      <c r="C36" s="9" t="s">
        <v>41</v>
      </c>
      <c r="D36" s="9" t="s">
        <v>42</v>
      </c>
      <c r="E36" s="30">
        <v>5</v>
      </c>
      <c r="F36" s="10"/>
      <c r="G36" s="11">
        <f>E36*F36</f>
        <v>0</v>
      </c>
      <c r="H36" s="128"/>
      <c r="I36" s="12">
        <f>G36*H36</f>
        <v>0</v>
      </c>
      <c r="J36" s="10">
        <f>G36+G36*H36</f>
        <v>0</v>
      </c>
      <c r="K36" s="13"/>
      <c r="L36" s="31"/>
    </row>
    <row r="37" spans="2:12" ht="21" x14ac:dyDescent="0.35">
      <c r="B37" s="200"/>
      <c r="C37" s="9" t="s">
        <v>43</v>
      </c>
      <c r="D37" s="9" t="s">
        <v>44</v>
      </c>
      <c r="E37" s="9">
        <v>15</v>
      </c>
      <c r="F37" s="10"/>
      <c r="G37" s="11">
        <f>E37*F37</f>
        <v>0</v>
      </c>
      <c r="H37" s="128"/>
      <c r="I37" s="12">
        <f>G37*H37</f>
        <v>0</v>
      </c>
      <c r="J37" s="10">
        <f t="shared" ref="J37:J39" si="4">G37+G37*H37</f>
        <v>0</v>
      </c>
      <c r="K37" s="13"/>
      <c r="L37" s="31"/>
    </row>
    <row r="38" spans="2:12" ht="21" x14ac:dyDescent="0.35">
      <c r="B38" s="200"/>
      <c r="C38" s="9" t="s">
        <v>45</v>
      </c>
      <c r="D38" s="9" t="s">
        <v>44</v>
      </c>
      <c r="E38" s="9">
        <v>12</v>
      </c>
      <c r="F38" s="10"/>
      <c r="G38" s="11">
        <f>E38*F38</f>
        <v>0</v>
      </c>
      <c r="H38" s="128"/>
      <c r="I38" s="12">
        <f>G38*H38</f>
        <v>0</v>
      </c>
      <c r="J38" s="10">
        <f t="shared" si="4"/>
        <v>0</v>
      </c>
      <c r="K38" s="13"/>
      <c r="L38" s="31"/>
    </row>
    <row r="39" spans="2:12" ht="21" x14ac:dyDescent="0.35">
      <c r="B39" s="200"/>
      <c r="C39" s="9" t="s">
        <v>46</v>
      </c>
      <c r="D39" s="9" t="s">
        <v>44</v>
      </c>
      <c r="E39" s="9">
        <v>5</v>
      </c>
      <c r="F39" s="10"/>
      <c r="G39" s="11">
        <f>E39*F39</f>
        <v>0</v>
      </c>
      <c r="H39" s="128"/>
      <c r="I39" s="12">
        <f>G39*H39</f>
        <v>0</v>
      </c>
      <c r="J39" s="10">
        <f t="shared" si="4"/>
        <v>0</v>
      </c>
      <c r="K39" s="13"/>
      <c r="L39" s="31"/>
    </row>
    <row r="40" spans="2:12" x14ac:dyDescent="0.35">
      <c r="B40" s="32"/>
      <c r="C40" s="33"/>
      <c r="D40" s="33"/>
      <c r="E40" s="33"/>
      <c r="F40" s="34"/>
      <c r="G40" s="34"/>
      <c r="H40" s="144"/>
      <c r="I40" s="35"/>
      <c r="J40" s="34"/>
      <c r="K40" s="36"/>
      <c r="L40" s="37"/>
    </row>
    <row r="41" spans="2:12" x14ac:dyDescent="0.35">
      <c r="B41" s="200">
        <v>2</v>
      </c>
      <c r="C41" s="211" t="s">
        <v>47</v>
      </c>
      <c r="D41" s="211"/>
      <c r="E41" s="211"/>
      <c r="F41" s="211"/>
      <c r="G41" s="211"/>
      <c r="H41" s="211"/>
      <c r="I41" s="211"/>
      <c r="J41" s="211"/>
      <c r="K41" s="39"/>
      <c r="L41" s="38"/>
    </row>
    <row r="42" spans="2:12" ht="25" customHeight="1" x14ac:dyDescent="0.35">
      <c r="B42" s="200"/>
      <c r="C42" s="40" t="s">
        <v>41</v>
      </c>
      <c r="D42" s="41" t="s">
        <v>48</v>
      </c>
      <c r="E42" s="42">
        <v>5</v>
      </c>
      <c r="F42" s="10"/>
      <c r="G42" s="11">
        <f>E42*F42</f>
        <v>0</v>
      </c>
      <c r="H42" s="128"/>
      <c r="I42" s="12">
        <f>G42*H42</f>
        <v>0</v>
      </c>
      <c r="J42" s="10">
        <f>G42+G42*H42</f>
        <v>0</v>
      </c>
      <c r="K42" s="13"/>
      <c r="L42" s="31"/>
    </row>
    <row r="43" spans="2:12" ht="21" x14ac:dyDescent="0.35">
      <c r="B43" s="200"/>
      <c r="C43" s="40" t="s">
        <v>43</v>
      </c>
      <c r="D43" s="9" t="s">
        <v>44</v>
      </c>
      <c r="E43" s="9">
        <v>15</v>
      </c>
      <c r="F43" s="10"/>
      <c r="G43" s="11">
        <f>E43*F43</f>
        <v>0</v>
      </c>
      <c r="H43" s="128"/>
      <c r="I43" s="12">
        <f>G43*H43</f>
        <v>0</v>
      </c>
      <c r="J43" s="10">
        <f t="shared" ref="J43:J45" si="5">G43+G43*H43</f>
        <v>0</v>
      </c>
      <c r="K43" s="13"/>
      <c r="L43" s="31"/>
    </row>
    <row r="44" spans="2:12" ht="21" x14ac:dyDescent="0.35">
      <c r="B44" s="200"/>
      <c r="C44" s="43" t="s">
        <v>45</v>
      </c>
      <c r="D44" s="9" t="s">
        <v>49</v>
      </c>
      <c r="E44" s="9">
        <v>12</v>
      </c>
      <c r="F44" s="10"/>
      <c r="G44" s="11">
        <f>E44*F44</f>
        <v>0</v>
      </c>
      <c r="H44" s="128"/>
      <c r="I44" s="12">
        <f>G44*H44</f>
        <v>0</v>
      </c>
      <c r="J44" s="10">
        <f t="shared" si="5"/>
        <v>0</v>
      </c>
      <c r="K44" s="13"/>
      <c r="L44" s="31"/>
    </row>
    <row r="45" spans="2:12" ht="21.5" thickBot="1" x14ac:dyDescent="0.4">
      <c r="B45" s="210"/>
      <c r="C45" s="44" t="s">
        <v>46</v>
      </c>
      <c r="D45" s="18" t="s">
        <v>44</v>
      </c>
      <c r="E45" s="18">
        <v>5</v>
      </c>
      <c r="F45" s="50"/>
      <c r="G45" s="60">
        <f>E45*F45</f>
        <v>0</v>
      </c>
      <c r="H45" s="129"/>
      <c r="I45" s="75">
        <f>G45*H45</f>
        <v>0</v>
      </c>
      <c r="J45" s="10">
        <f t="shared" si="5"/>
        <v>0</v>
      </c>
      <c r="K45" s="20"/>
      <c r="L45" s="171"/>
    </row>
    <row r="46" spans="2:12" ht="15" thickBot="1" x14ac:dyDescent="0.4">
      <c r="B46" s="201" t="s">
        <v>29</v>
      </c>
      <c r="C46" s="202"/>
      <c r="D46" s="202"/>
      <c r="E46" s="202"/>
      <c r="F46" s="202"/>
      <c r="G46" s="168">
        <f>G36+G37+G38+G39+G42+G43+G44+G45</f>
        <v>0</v>
      </c>
      <c r="H46" s="147"/>
      <c r="I46" s="165">
        <f>I36+I37+I38+I39+I42+I43+I44+I45</f>
        <v>0</v>
      </c>
      <c r="J46" s="168">
        <f>J36+J37+J38+J39+J42+J43+J44+J45</f>
        <v>0</v>
      </c>
      <c r="K46" s="172"/>
      <c r="L46" s="173"/>
    </row>
    <row r="47" spans="2:12" ht="130" customHeight="1" x14ac:dyDescent="0.35">
      <c r="B47" s="216" t="s">
        <v>121</v>
      </c>
      <c r="C47" s="216"/>
      <c r="D47" s="216"/>
      <c r="E47" s="216"/>
      <c r="F47" s="216"/>
      <c r="G47" s="216"/>
      <c r="H47" s="216"/>
      <c r="I47" s="216"/>
      <c r="J47" s="216"/>
      <c r="K47" s="216"/>
      <c r="L47" s="216"/>
    </row>
    <row r="48" spans="2:12" ht="40.5" customHeight="1" x14ac:dyDescent="0.35">
      <c r="B48" s="100"/>
      <c r="C48" s="100"/>
      <c r="D48" s="100"/>
      <c r="E48" s="100"/>
      <c r="F48" s="100"/>
      <c r="G48" s="100"/>
      <c r="H48" s="145"/>
      <c r="I48" s="100"/>
      <c r="J48" s="100"/>
      <c r="K48" s="100"/>
      <c r="L48" s="100"/>
    </row>
    <row r="49" spans="2:12" x14ac:dyDescent="0.35">
      <c r="B49" s="206" t="s">
        <v>50</v>
      </c>
      <c r="C49" s="206"/>
      <c r="D49" s="206"/>
      <c r="E49" s="206"/>
      <c r="F49" s="206"/>
      <c r="G49" s="206"/>
      <c r="H49" s="206"/>
      <c r="I49" s="206"/>
      <c r="J49" s="206"/>
      <c r="K49" s="206"/>
      <c r="L49" s="206"/>
    </row>
    <row r="50" spans="2:12" ht="31.5" x14ac:dyDescent="0.35">
      <c r="B50" s="3" t="s">
        <v>1</v>
      </c>
      <c r="C50" s="3" t="s">
        <v>2</v>
      </c>
      <c r="D50" s="3" t="s">
        <v>3</v>
      </c>
      <c r="E50" s="24" t="s">
        <v>31</v>
      </c>
      <c r="F50" s="5" t="s">
        <v>5</v>
      </c>
      <c r="G50" s="25" t="s">
        <v>32</v>
      </c>
      <c r="H50" s="126" t="s">
        <v>7</v>
      </c>
      <c r="I50" s="6" t="s">
        <v>8</v>
      </c>
      <c r="J50" s="25" t="s">
        <v>33</v>
      </c>
      <c r="K50" s="24" t="s">
        <v>34</v>
      </c>
      <c r="L50" s="3" t="s">
        <v>11</v>
      </c>
    </row>
    <row r="51" spans="2:12" ht="26" x14ac:dyDescent="0.35">
      <c r="B51" s="217">
        <v>1</v>
      </c>
      <c r="C51" s="14" t="s">
        <v>51</v>
      </c>
      <c r="D51" s="9" t="s">
        <v>52</v>
      </c>
      <c r="E51" s="9">
        <v>3</v>
      </c>
      <c r="F51" s="10"/>
      <c r="G51" s="48">
        <f>E51*F51</f>
        <v>0</v>
      </c>
      <c r="H51" s="128"/>
      <c r="I51" s="12">
        <f>G51*H51</f>
        <v>0</v>
      </c>
      <c r="J51" s="48">
        <f>G51+G51*H51</f>
        <v>0</v>
      </c>
      <c r="K51" s="26"/>
      <c r="L51" s="26" t="s">
        <v>53</v>
      </c>
    </row>
    <row r="52" spans="2:12" ht="21" x14ac:dyDescent="0.35">
      <c r="B52" s="217"/>
      <c r="C52" s="49" t="s">
        <v>54</v>
      </c>
      <c r="D52" s="18" t="s">
        <v>44</v>
      </c>
      <c r="E52" s="18">
        <v>10</v>
      </c>
      <c r="F52" s="50"/>
      <c r="G52" s="48">
        <f t="shared" ref="G52:G54" si="6">E52*F52</f>
        <v>0</v>
      </c>
      <c r="H52" s="128"/>
      <c r="I52" s="12">
        <f t="shared" ref="I52:I54" si="7">G52*H52</f>
        <v>0</v>
      </c>
      <c r="J52" s="48">
        <f t="shared" ref="J52:J54" si="8">G52+G52*H52</f>
        <v>0</v>
      </c>
      <c r="K52" s="26"/>
      <c r="L52" s="26"/>
    </row>
    <row r="53" spans="2:12" ht="26" x14ac:dyDescent="0.35">
      <c r="B53" s="217">
        <v>2</v>
      </c>
      <c r="C53" s="49" t="s">
        <v>55</v>
      </c>
      <c r="D53" s="18" t="s">
        <v>44</v>
      </c>
      <c r="E53" s="18">
        <v>10</v>
      </c>
      <c r="F53" s="50"/>
      <c r="G53" s="48">
        <f t="shared" si="6"/>
        <v>0</v>
      </c>
      <c r="H53" s="128"/>
      <c r="I53" s="12">
        <f t="shared" si="7"/>
        <v>0</v>
      </c>
      <c r="J53" s="48">
        <f t="shared" si="8"/>
        <v>0</v>
      </c>
      <c r="K53" s="26"/>
      <c r="L53" s="26" t="s">
        <v>53</v>
      </c>
    </row>
    <row r="54" spans="2:12" ht="21.5" thickBot="1" x14ac:dyDescent="0.4">
      <c r="B54" s="170"/>
      <c r="C54" s="49" t="s">
        <v>56</v>
      </c>
      <c r="D54" s="18" t="s">
        <v>44</v>
      </c>
      <c r="E54" s="18">
        <v>5</v>
      </c>
      <c r="F54" s="50"/>
      <c r="G54" s="48">
        <f t="shared" si="6"/>
        <v>0</v>
      </c>
      <c r="H54" s="129"/>
      <c r="I54" s="12">
        <f t="shared" si="7"/>
        <v>0</v>
      </c>
      <c r="J54" s="48">
        <f t="shared" si="8"/>
        <v>0</v>
      </c>
      <c r="K54" s="69"/>
      <c r="L54" s="69"/>
    </row>
    <row r="55" spans="2:12" ht="15" thickBot="1" x14ac:dyDescent="0.4">
      <c r="B55" s="201" t="s">
        <v>29</v>
      </c>
      <c r="C55" s="218"/>
      <c r="D55" s="218"/>
      <c r="E55" s="218"/>
      <c r="F55" s="218"/>
      <c r="G55" s="175">
        <f>SUM(G51:G54)</f>
        <v>0</v>
      </c>
      <c r="H55" s="174"/>
      <c r="I55" s="176">
        <f>SUM(I51:I54)</f>
        <v>0</v>
      </c>
      <c r="J55" s="175">
        <f>SUM(J51:J54)</f>
        <v>0</v>
      </c>
      <c r="K55" s="219"/>
      <c r="L55" s="220"/>
    </row>
    <row r="56" spans="2:12" ht="58" customHeight="1" x14ac:dyDescent="0.35">
      <c r="B56" s="208" t="s">
        <v>122</v>
      </c>
      <c r="C56" s="208"/>
      <c r="D56" s="208"/>
      <c r="E56" s="208"/>
      <c r="F56" s="208"/>
      <c r="G56" s="208"/>
      <c r="H56" s="208"/>
      <c r="I56" s="208"/>
      <c r="J56" s="208"/>
      <c r="K56" s="208"/>
      <c r="L56" s="208"/>
    </row>
    <row r="57" spans="2:12" ht="34" customHeight="1" x14ac:dyDescent="0.35">
      <c r="B57" s="169"/>
      <c r="C57" s="169"/>
      <c r="D57" s="169"/>
      <c r="E57" s="169"/>
      <c r="F57" s="169"/>
      <c r="G57" s="169"/>
      <c r="H57" s="169"/>
      <c r="I57" s="169"/>
      <c r="J57" s="169"/>
      <c r="K57" s="169"/>
      <c r="L57" s="169"/>
    </row>
    <row r="58" spans="2:12" x14ac:dyDescent="0.35">
      <c r="B58" s="221" t="s">
        <v>57</v>
      </c>
      <c r="C58" s="221"/>
      <c r="D58" s="221"/>
      <c r="E58" s="2"/>
      <c r="F58" s="2"/>
      <c r="G58" s="2"/>
      <c r="H58" s="140"/>
      <c r="I58" s="2"/>
      <c r="J58" s="2"/>
      <c r="K58" s="2"/>
      <c r="L58" s="2"/>
    </row>
    <row r="59" spans="2:12" ht="31.5" x14ac:dyDescent="0.35">
      <c r="B59" s="3" t="s">
        <v>1</v>
      </c>
      <c r="C59" s="3" t="s">
        <v>2</v>
      </c>
      <c r="D59" s="3" t="s">
        <v>3</v>
      </c>
      <c r="E59" s="24" t="s">
        <v>31</v>
      </c>
      <c r="F59" s="5" t="s">
        <v>5</v>
      </c>
      <c r="G59" s="25" t="s">
        <v>32</v>
      </c>
      <c r="H59" s="126" t="s">
        <v>7</v>
      </c>
      <c r="I59" s="6" t="s">
        <v>8</v>
      </c>
      <c r="J59" s="25" t="s">
        <v>33</v>
      </c>
      <c r="K59" s="24" t="s">
        <v>34</v>
      </c>
      <c r="L59" s="3" t="s">
        <v>11</v>
      </c>
    </row>
    <row r="60" spans="2:12" ht="148.5" customHeight="1" x14ac:dyDescent="0.35">
      <c r="B60" s="3">
        <v>1</v>
      </c>
      <c r="C60" s="101" t="s">
        <v>83</v>
      </c>
      <c r="D60" s="9" t="s">
        <v>36</v>
      </c>
      <c r="E60" s="9">
        <v>500</v>
      </c>
      <c r="F60" s="10"/>
      <c r="G60" s="11">
        <f t="shared" ref="G60:G67" si="9">E60*F60</f>
        <v>0</v>
      </c>
      <c r="H60" s="128"/>
      <c r="I60" s="12">
        <f t="shared" ref="I60:I67" si="10">G60*H60</f>
        <v>0</v>
      </c>
      <c r="J60" s="10">
        <f>G60+G60*H60</f>
        <v>0</v>
      </c>
      <c r="K60" s="13"/>
      <c r="L60" s="13"/>
    </row>
    <row r="61" spans="2:12" ht="147" x14ac:dyDescent="0.35">
      <c r="B61" s="3">
        <v>2</v>
      </c>
      <c r="C61" s="101" t="s">
        <v>86</v>
      </c>
      <c r="D61" s="9" t="s">
        <v>36</v>
      </c>
      <c r="E61" s="9">
        <v>2000</v>
      </c>
      <c r="F61" s="10"/>
      <c r="G61" s="11">
        <f t="shared" si="9"/>
        <v>0</v>
      </c>
      <c r="H61" s="128"/>
      <c r="I61" s="12">
        <f t="shared" si="10"/>
        <v>0</v>
      </c>
      <c r="J61" s="10">
        <f t="shared" ref="J61:J67" si="11">G61+G61*H61</f>
        <v>0</v>
      </c>
      <c r="K61" s="13"/>
      <c r="L61" s="13"/>
    </row>
    <row r="62" spans="2:12" ht="42" x14ac:dyDescent="0.35">
      <c r="B62" s="3">
        <v>3</v>
      </c>
      <c r="C62" s="51" t="s">
        <v>59</v>
      </c>
      <c r="D62" s="52" t="s">
        <v>36</v>
      </c>
      <c r="E62" s="18">
        <v>1000</v>
      </c>
      <c r="F62" s="10"/>
      <c r="G62" s="11">
        <f t="shared" si="9"/>
        <v>0</v>
      </c>
      <c r="H62" s="128"/>
      <c r="I62" s="12">
        <f t="shared" si="10"/>
        <v>0</v>
      </c>
      <c r="J62" s="10">
        <f t="shared" si="11"/>
        <v>0</v>
      </c>
      <c r="K62" s="20"/>
      <c r="L62" s="20"/>
    </row>
    <row r="63" spans="2:12" ht="52.5" x14ac:dyDescent="0.35">
      <c r="B63" s="53">
        <v>4</v>
      </c>
      <c r="C63" s="54" t="s">
        <v>84</v>
      </c>
      <c r="D63" s="55" t="s">
        <v>36</v>
      </c>
      <c r="E63" s="55">
        <v>20</v>
      </c>
      <c r="F63" s="10"/>
      <c r="G63" s="11">
        <f t="shared" si="9"/>
        <v>0</v>
      </c>
      <c r="H63" s="128"/>
      <c r="I63" s="12">
        <f t="shared" si="10"/>
        <v>0</v>
      </c>
      <c r="J63" s="10">
        <f t="shared" si="11"/>
        <v>0</v>
      </c>
      <c r="K63" s="56"/>
      <c r="L63" s="56"/>
    </row>
    <row r="64" spans="2:12" ht="52.5" x14ac:dyDescent="0.35">
      <c r="B64" s="53">
        <v>5</v>
      </c>
      <c r="C64" s="101" t="s">
        <v>85</v>
      </c>
      <c r="D64" s="55" t="s">
        <v>36</v>
      </c>
      <c r="E64" s="55">
        <v>40</v>
      </c>
      <c r="F64" s="10"/>
      <c r="G64" s="11">
        <f t="shared" si="9"/>
        <v>0</v>
      </c>
      <c r="H64" s="128"/>
      <c r="I64" s="12">
        <f t="shared" si="10"/>
        <v>0</v>
      </c>
      <c r="J64" s="10">
        <f t="shared" si="11"/>
        <v>0</v>
      </c>
      <c r="K64" s="56"/>
      <c r="L64" s="56"/>
    </row>
    <row r="65" spans="2:12" ht="73.5" x14ac:dyDescent="0.35">
      <c r="B65" s="57">
        <v>6</v>
      </c>
      <c r="C65" s="102" t="s">
        <v>87</v>
      </c>
      <c r="D65" s="58" t="s">
        <v>117</v>
      </c>
      <c r="E65" s="58">
        <v>5</v>
      </c>
      <c r="F65" s="10"/>
      <c r="G65" s="11">
        <f t="shared" si="9"/>
        <v>0</v>
      </c>
      <c r="H65" s="128"/>
      <c r="I65" s="12">
        <f t="shared" si="10"/>
        <v>0</v>
      </c>
      <c r="J65" s="10">
        <f t="shared" si="11"/>
        <v>0</v>
      </c>
      <c r="K65" s="59"/>
      <c r="L65" s="59"/>
    </row>
    <row r="66" spans="2:12" ht="73.5" x14ac:dyDescent="0.35">
      <c r="B66" s="16">
        <v>7</v>
      </c>
      <c r="C66" s="54" t="s">
        <v>88</v>
      </c>
      <c r="D66" s="18" t="s">
        <v>36</v>
      </c>
      <c r="E66" s="18">
        <v>250</v>
      </c>
      <c r="F66" s="10"/>
      <c r="G66" s="60">
        <f t="shared" si="9"/>
        <v>0</v>
      </c>
      <c r="H66" s="128"/>
      <c r="I66" s="12">
        <f t="shared" si="10"/>
        <v>0</v>
      </c>
      <c r="J66" s="10">
        <f t="shared" si="11"/>
        <v>0</v>
      </c>
      <c r="K66" s="20"/>
      <c r="L66" s="56"/>
    </row>
    <row r="67" spans="2:12" ht="15" thickBot="1" x14ac:dyDescent="0.4">
      <c r="B67" s="16">
        <v>8</v>
      </c>
      <c r="C67" s="61" t="s">
        <v>89</v>
      </c>
      <c r="D67" s="18" t="s">
        <v>36</v>
      </c>
      <c r="E67" s="18">
        <v>1000</v>
      </c>
      <c r="F67" s="10"/>
      <c r="G67" s="60">
        <f t="shared" si="9"/>
        <v>0</v>
      </c>
      <c r="H67" s="128"/>
      <c r="I67" s="12">
        <f t="shared" si="10"/>
        <v>0</v>
      </c>
      <c r="J67" s="10">
        <f t="shared" si="11"/>
        <v>0</v>
      </c>
      <c r="K67" s="20"/>
      <c r="L67" s="56"/>
    </row>
    <row r="68" spans="2:12" ht="15" thickBot="1" x14ac:dyDescent="0.4">
      <c r="B68" s="222" t="s">
        <v>29</v>
      </c>
      <c r="C68" s="222"/>
      <c r="D68" s="222"/>
      <c r="E68" s="222"/>
      <c r="F68" s="222"/>
      <c r="G68" s="62">
        <f>SUM(G60:G67)</f>
        <v>0</v>
      </c>
      <c r="H68" s="146"/>
      <c r="I68" s="63">
        <f>SUM(I60:I67)</f>
        <v>0</v>
      </c>
      <c r="J68" s="63">
        <f>SUM(J60:J67)</f>
        <v>0</v>
      </c>
      <c r="K68" s="223"/>
      <c r="L68" s="223"/>
    </row>
    <row r="69" spans="2:12" x14ac:dyDescent="0.35">
      <c r="B69" s="224"/>
      <c r="C69" s="224"/>
      <c r="D69" s="224"/>
      <c r="E69" s="224"/>
      <c r="F69" s="224"/>
      <c r="G69" s="224"/>
      <c r="H69" s="224"/>
      <c r="I69" s="224"/>
      <c r="J69" s="224"/>
      <c r="K69" s="224"/>
      <c r="L69" s="224"/>
    </row>
    <row r="70" spans="2:12" x14ac:dyDescent="0.35"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</row>
    <row r="71" spans="2:12" x14ac:dyDescent="0.35">
      <c r="B71" s="206" t="s">
        <v>60</v>
      </c>
      <c r="C71" s="206"/>
      <c r="D71" s="206"/>
      <c r="E71" s="206"/>
      <c r="F71" s="206"/>
      <c r="G71" s="206"/>
      <c r="H71" s="206"/>
      <c r="I71" s="206"/>
      <c r="J71" s="206"/>
      <c r="K71" s="206"/>
      <c r="L71" s="206"/>
    </row>
    <row r="72" spans="2:12" ht="31.5" x14ac:dyDescent="0.35">
      <c r="B72" s="3" t="s">
        <v>1</v>
      </c>
      <c r="C72" s="3" t="s">
        <v>2</v>
      </c>
      <c r="D72" s="3" t="s">
        <v>3</v>
      </c>
      <c r="E72" s="24" t="s">
        <v>123</v>
      </c>
      <c r="F72" s="5" t="s">
        <v>5</v>
      </c>
      <c r="G72" s="25" t="s">
        <v>124</v>
      </c>
      <c r="H72" s="126" t="s">
        <v>7</v>
      </c>
      <c r="I72" s="6" t="s">
        <v>8</v>
      </c>
      <c r="J72" s="25" t="s">
        <v>125</v>
      </c>
      <c r="K72" s="24" t="s">
        <v>126</v>
      </c>
      <c r="L72" s="3" t="s">
        <v>11</v>
      </c>
    </row>
    <row r="73" spans="2:12" ht="33" customHeight="1" thickBot="1" x14ac:dyDescent="0.4">
      <c r="B73" s="64">
        <v>1</v>
      </c>
      <c r="C73" s="103" t="s">
        <v>61</v>
      </c>
      <c r="D73" s="19" t="s">
        <v>28</v>
      </c>
      <c r="E73" s="19">
        <v>250</v>
      </c>
      <c r="F73" s="50"/>
      <c r="G73" s="60">
        <f>E73*F73</f>
        <v>0</v>
      </c>
      <c r="H73" s="129"/>
      <c r="I73" s="75">
        <f>G73*H73</f>
        <v>0</v>
      </c>
      <c r="J73" s="50">
        <f>G73+G73*H73</f>
        <v>0</v>
      </c>
      <c r="K73" s="65"/>
      <c r="L73" s="66"/>
    </row>
    <row r="74" spans="2:12" ht="15" thickBot="1" x14ac:dyDescent="0.4">
      <c r="B74" s="212" t="s">
        <v>29</v>
      </c>
      <c r="C74" s="213"/>
      <c r="D74" s="213"/>
      <c r="E74" s="213"/>
      <c r="F74" s="213"/>
      <c r="G74" s="165">
        <f>SUM(G73)</f>
        <v>0</v>
      </c>
      <c r="H74" s="166"/>
      <c r="I74" s="167">
        <f>SUM(I73)</f>
        <v>0</v>
      </c>
      <c r="J74" s="168">
        <f>SUM(J73)</f>
        <v>0</v>
      </c>
      <c r="K74" s="214"/>
      <c r="L74" s="215"/>
    </row>
    <row r="75" spans="2:12" x14ac:dyDescent="0.35">
      <c r="B75" s="162"/>
      <c r="C75" s="162"/>
      <c r="D75" s="162"/>
      <c r="E75" s="162"/>
      <c r="F75" s="162"/>
      <c r="G75" s="90"/>
      <c r="H75" s="152"/>
      <c r="I75" s="163"/>
      <c r="J75" s="89"/>
      <c r="K75" s="164"/>
      <c r="L75" s="164"/>
    </row>
    <row r="76" spans="2:12" ht="15" thickBot="1" x14ac:dyDescent="0.4">
      <c r="B76" s="162"/>
      <c r="C76" s="162"/>
      <c r="D76" s="162"/>
      <c r="E76" s="162"/>
      <c r="F76" s="162"/>
      <c r="G76" s="90"/>
      <c r="H76" s="152"/>
      <c r="I76" s="163"/>
      <c r="J76" s="89"/>
      <c r="K76" s="164"/>
      <c r="L76" s="164"/>
    </row>
    <row r="77" spans="2:12" ht="15" thickBot="1" x14ac:dyDescent="0.4">
      <c r="B77" s="225" t="s">
        <v>62</v>
      </c>
      <c r="C77" s="226"/>
      <c r="D77" s="226"/>
      <c r="E77" s="226"/>
      <c r="F77" s="226"/>
      <c r="G77" s="226"/>
      <c r="H77" s="226"/>
      <c r="I77" s="226"/>
      <c r="J77" s="226"/>
      <c r="K77" s="226"/>
      <c r="L77" s="227"/>
    </row>
    <row r="78" spans="2:12" ht="31.5" x14ac:dyDescent="0.35">
      <c r="B78" s="70" t="s">
        <v>1</v>
      </c>
      <c r="C78" s="70" t="s">
        <v>2</v>
      </c>
      <c r="D78" s="70" t="s">
        <v>3</v>
      </c>
      <c r="E78" s="116" t="s">
        <v>96</v>
      </c>
      <c r="F78" s="71" t="s">
        <v>5</v>
      </c>
      <c r="G78" s="71" t="s">
        <v>97</v>
      </c>
      <c r="H78" s="130" t="s">
        <v>7</v>
      </c>
      <c r="I78" s="72" t="s">
        <v>8</v>
      </c>
      <c r="J78" s="71" t="s">
        <v>98</v>
      </c>
      <c r="K78" s="116" t="s">
        <v>99</v>
      </c>
      <c r="L78" s="70" t="s">
        <v>11</v>
      </c>
    </row>
    <row r="79" spans="2:12" ht="73.5" x14ac:dyDescent="0.35">
      <c r="B79" s="3">
        <v>1</v>
      </c>
      <c r="C79" s="104" t="s">
        <v>118</v>
      </c>
      <c r="D79" s="19" t="s">
        <v>103</v>
      </c>
      <c r="E79" s="15">
        <v>4</v>
      </c>
      <c r="F79" s="177"/>
      <c r="G79" s="73">
        <f>E79*F79</f>
        <v>0</v>
      </c>
      <c r="H79" s="128"/>
      <c r="I79" s="67">
        <f>G79*H79</f>
        <v>0</v>
      </c>
      <c r="J79" s="178">
        <f>G79+G79*H79</f>
        <v>0</v>
      </c>
      <c r="K79" s="179"/>
      <c r="L79" s="47"/>
    </row>
    <row r="80" spans="2:12" ht="42.5" thickBot="1" x14ac:dyDescent="0.4">
      <c r="B80" s="16">
        <v>2</v>
      </c>
      <c r="C80" s="180" t="s">
        <v>119</v>
      </c>
      <c r="D80" s="19" t="s">
        <v>28</v>
      </c>
      <c r="E80" s="18">
        <v>500</v>
      </c>
      <c r="F80" s="68"/>
      <c r="G80" s="73">
        <f>E80*F80</f>
        <v>0</v>
      </c>
      <c r="H80" s="129"/>
      <c r="I80" s="67">
        <f>G80*H80</f>
        <v>0</v>
      </c>
      <c r="J80" s="178">
        <f>G80+G80*H80</f>
        <v>0</v>
      </c>
      <c r="K80" s="69"/>
      <c r="L80" s="69"/>
    </row>
    <row r="81" spans="2:12" ht="15" thickBot="1" x14ac:dyDescent="0.4">
      <c r="B81" s="201" t="s">
        <v>29</v>
      </c>
      <c r="C81" s="202"/>
      <c r="D81" s="202"/>
      <c r="E81" s="202"/>
      <c r="F81" s="202"/>
      <c r="G81" s="111">
        <f>SUM(G79:G80)</f>
        <v>0</v>
      </c>
      <c r="H81" s="147"/>
      <c r="I81" s="112">
        <f>SUM(I79:I80)</f>
        <v>0</v>
      </c>
      <c r="J81" s="111">
        <f>SUM(J79:J80)</f>
        <v>0</v>
      </c>
      <c r="K81" s="219"/>
      <c r="L81" s="220"/>
    </row>
    <row r="82" spans="2:12" x14ac:dyDescent="0.35">
      <c r="B82" s="105"/>
      <c r="C82" s="105"/>
      <c r="D82" s="105"/>
      <c r="E82" s="105"/>
      <c r="F82" s="105"/>
      <c r="G82" s="106"/>
      <c r="H82" s="148"/>
      <c r="I82" s="107"/>
      <c r="J82" s="106"/>
      <c r="K82" s="108"/>
      <c r="L82" s="108"/>
    </row>
    <row r="83" spans="2:12" ht="15" thickBot="1" x14ac:dyDescent="0.4">
      <c r="B83" s="105"/>
      <c r="C83" s="105"/>
      <c r="D83" s="105"/>
      <c r="E83" s="105"/>
      <c r="F83" s="105"/>
      <c r="G83" s="109"/>
      <c r="H83" s="149"/>
      <c r="I83" s="110"/>
      <c r="J83" s="109"/>
      <c r="K83" s="108"/>
      <c r="L83" s="108"/>
    </row>
    <row r="84" spans="2:12" ht="15" thickBot="1" x14ac:dyDescent="0.4">
      <c r="B84" s="228" t="s">
        <v>63</v>
      </c>
      <c r="C84" s="229"/>
      <c r="D84" s="229"/>
      <c r="E84" s="229"/>
      <c r="F84" s="229"/>
      <c r="G84" s="229"/>
      <c r="H84" s="229"/>
      <c r="I84" s="229"/>
      <c r="J84" s="229"/>
      <c r="K84" s="229"/>
      <c r="L84" s="230"/>
    </row>
    <row r="85" spans="2:12" ht="31.5" x14ac:dyDescent="0.35">
      <c r="B85" s="70" t="s">
        <v>1</v>
      </c>
      <c r="C85" s="70" t="s">
        <v>2</v>
      </c>
      <c r="D85" s="70" t="s">
        <v>3</v>
      </c>
      <c r="E85" s="116" t="s">
        <v>96</v>
      </c>
      <c r="F85" s="71" t="s">
        <v>5</v>
      </c>
      <c r="G85" s="71" t="s">
        <v>97</v>
      </c>
      <c r="H85" s="130" t="s">
        <v>7</v>
      </c>
      <c r="I85" s="72" t="s">
        <v>8</v>
      </c>
      <c r="J85" s="71" t="s">
        <v>98</v>
      </c>
      <c r="K85" s="116" t="s">
        <v>99</v>
      </c>
      <c r="L85" s="70" t="s">
        <v>11</v>
      </c>
    </row>
    <row r="86" spans="2:12" ht="31.5" x14ac:dyDescent="0.35">
      <c r="B86" s="3">
        <v>1</v>
      </c>
      <c r="C86" s="114" t="s">
        <v>64</v>
      </c>
      <c r="D86" s="19" t="s">
        <v>36</v>
      </c>
      <c r="E86" s="15">
        <v>6</v>
      </c>
      <c r="F86" s="73"/>
      <c r="G86" s="11">
        <f t="shared" ref="G86:G98" si="12">E86*F86</f>
        <v>0</v>
      </c>
      <c r="H86" s="128"/>
      <c r="I86" s="12">
        <f t="shared" ref="I86:I98" si="13">G86*H86</f>
        <v>0</v>
      </c>
      <c r="J86" s="10">
        <f>G86+G86*H86</f>
        <v>0</v>
      </c>
      <c r="K86" s="74"/>
      <c r="L86" s="66"/>
    </row>
    <row r="87" spans="2:12" ht="21" x14ac:dyDescent="0.35">
      <c r="B87" s="3">
        <v>2</v>
      </c>
      <c r="C87" s="114" t="s">
        <v>90</v>
      </c>
      <c r="D87" s="9" t="s">
        <v>36</v>
      </c>
      <c r="E87" s="52">
        <v>6</v>
      </c>
      <c r="F87" s="73"/>
      <c r="G87" s="11">
        <f t="shared" si="12"/>
        <v>0</v>
      </c>
      <c r="H87" s="128"/>
      <c r="I87" s="12">
        <f t="shared" si="13"/>
        <v>0</v>
      </c>
      <c r="J87" s="10">
        <f t="shared" ref="J87:J98" si="14">G87+G87*H87</f>
        <v>0</v>
      </c>
      <c r="K87" s="4"/>
      <c r="L87" s="3"/>
    </row>
    <row r="88" spans="2:12" ht="31.5" x14ac:dyDescent="0.35">
      <c r="B88" s="3">
        <v>3</v>
      </c>
      <c r="C88" s="114" t="s">
        <v>65</v>
      </c>
      <c r="D88" s="9" t="s">
        <v>66</v>
      </c>
      <c r="E88" s="15">
        <v>2</v>
      </c>
      <c r="F88" s="73"/>
      <c r="G88" s="11">
        <f t="shared" si="12"/>
        <v>0</v>
      </c>
      <c r="H88" s="128"/>
      <c r="I88" s="12">
        <f t="shared" si="13"/>
        <v>0</v>
      </c>
      <c r="J88" s="10">
        <f t="shared" si="14"/>
        <v>0</v>
      </c>
      <c r="K88" s="4"/>
      <c r="L88" s="3"/>
    </row>
    <row r="89" spans="2:12" ht="21" x14ac:dyDescent="0.35">
      <c r="B89" s="3">
        <v>4</v>
      </c>
      <c r="C89" s="114" t="s">
        <v>67</v>
      </c>
      <c r="D89" s="9" t="s">
        <v>36</v>
      </c>
      <c r="E89" s="15">
        <v>2</v>
      </c>
      <c r="F89" s="73"/>
      <c r="G89" s="11">
        <f t="shared" si="12"/>
        <v>0</v>
      </c>
      <c r="H89" s="128"/>
      <c r="I89" s="12">
        <f t="shared" si="13"/>
        <v>0</v>
      </c>
      <c r="J89" s="10">
        <f t="shared" si="14"/>
        <v>0</v>
      </c>
      <c r="K89" s="4"/>
      <c r="L89" s="3"/>
    </row>
    <row r="90" spans="2:12" ht="21" x14ac:dyDescent="0.35">
      <c r="B90" s="3">
        <v>5</v>
      </c>
      <c r="C90" s="114" t="s">
        <v>68</v>
      </c>
      <c r="D90" s="9" t="s">
        <v>69</v>
      </c>
      <c r="E90" s="15">
        <v>1</v>
      </c>
      <c r="F90" s="73"/>
      <c r="G90" s="11">
        <f t="shared" si="12"/>
        <v>0</v>
      </c>
      <c r="H90" s="128"/>
      <c r="I90" s="12">
        <f t="shared" si="13"/>
        <v>0</v>
      </c>
      <c r="J90" s="10">
        <f t="shared" si="14"/>
        <v>0</v>
      </c>
      <c r="K90" s="4"/>
      <c r="L90" s="3"/>
    </row>
    <row r="91" spans="2:12" ht="21" x14ac:dyDescent="0.35">
      <c r="B91" s="3">
        <v>6</v>
      </c>
      <c r="C91" s="114" t="s">
        <v>91</v>
      </c>
      <c r="D91" s="9" t="s">
        <v>69</v>
      </c>
      <c r="E91" s="15">
        <v>3</v>
      </c>
      <c r="F91" s="73"/>
      <c r="G91" s="11">
        <f t="shared" si="12"/>
        <v>0</v>
      </c>
      <c r="H91" s="128"/>
      <c r="I91" s="12">
        <f t="shared" si="13"/>
        <v>0</v>
      </c>
      <c r="J91" s="10">
        <f t="shared" si="14"/>
        <v>0</v>
      </c>
      <c r="K91" s="4"/>
      <c r="L91" s="3"/>
    </row>
    <row r="92" spans="2:12" ht="31.5" x14ac:dyDescent="0.35">
      <c r="B92" s="3">
        <v>7</v>
      </c>
      <c r="C92" s="114" t="s">
        <v>92</v>
      </c>
      <c r="D92" s="9" t="s">
        <v>70</v>
      </c>
      <c r="E92" s="15">
        <v>3</v>
      </c>
      <c r="F92" s="73"/>
      <c r="G92" s="11">
        <f t="shared" si="12"/>
        <v>0</v>
      </c>
      <c r="H92" s="128"/>
      <c r="I92" s="12">
        <f t="shared" si="13"/>
        <v>0</v>
      </c>
      <c r="J92" s="10">
        <f t="shared" si="14"/>
        <v>0</v>
      </c>
      <c r="K92" s="4"/>
      <c r="L92" s="3"/>
    </row>
    <row r="93" spans="2:12" ht="31.5" x14ac:dyDescent="0.35">
      <c r="B93" s="3">
        <v>8</v>
      </c>
      <c r="C93" s="114" t="s">
        <v>93</v>
      </c>
      <c r="D93" s="9" t="s">
        <v>70</v>
      </c>
      <c r="E93" s="15">
        <v>3</v>
      </c>
      <c r="F93" s="73"/>
      <c r="G93" s="11">
        <f t="shared" si="12"/>
        <v>0</v>
      </c>
      <c r="H93" s="128"/>
      <c r="I93" s="12">
        <f t="shared" si="13"/>
        <v>0</v>
      </c>
      <c r="J93" s="10">
        <f t="shared" si="14"/>
        <v>0</v>
      </c>
      <c r="K93" s="4"/>
      <c r="L93" s="3"/>
    </row>
    <row r="94" spans="2:12" ht="31.5" x14ac:dyDescent="0.35">
      <c r="B94" s="3">
        <v>9</v>
      </c>
      <c r="C94" s="114" t="s">
        <v>94</v>
      </c>
      <c r="D94" s="9" t="s">
        <v>70</v>
      </c>
      <c r="E94" s="15">
        <v>3</v>
      </c>
      <c r="F94" s="73"/>
      <c r="G94" s="11">
        <f t="shared" si="12"/>
        <v>0</v>
      </c>
      <c r="H94" s="128"/>
      <c r="I94" s="12">
        <f t="shared" si="13"/>
        <v>0</v>
      </c>
      <c r="J94" s="10">
        <f t="shared" si="14"/>
        <v>0</v>
      </c>
      <c r="K94" s="4"/>
      <c r="L94" s="3"/>
    </row>
    <row r="95" spans="2:12" ht="31.5" x14ac:dyDescent="0.35">
      <c r="B95" s="3">
        <v>10</v>
      </c>
      <c r="C95" s="114" t="s">
        <v>95</v>
      </c>
      <c r="D95" s="9" t="s">
        <v>69</v>
      </c>
      <c r="E95" s="15">
        <v>3</v>
      </c>
      <c r="F95" s="73"/>
      <c r="G95" s="11">
        <f t="shared" si="12"/>
        <v>0</v>
      </c>
      <c r="H95" s="128"/>
      <c r="I95" s="12">
        <f t="shared" si="13"/>
        <v>0</v>
      </c>
      <c r="J95" s="10">
        <f t="shared" si="14"/>
        <v>0</v>
      </c>
      <c r="K95" s="4"/>
      <c r="L95" s="3"/>
    </row>
    <row r="96" spans="2:12" ht="42" x14ac:dyDescent="0.35">
      <c r="B96" s="3">
        <v>11</v>
      </c>
      <c r="C96" s="114" t="s">
        <v>104</v>
      </c>
      <c r="D96" s="9" t="s">
        <v>69</v>
      </c>
      <c r="E96" s="15">
        <v>3</v>
      </c>
      <c r="F96" s="73"/>
      <c r="G96" s="11">
        <f t="shared" si="12"/>
        <v>0</v>
      </c>
      <c r="H96" s="128"/>
      <c r="I96" s="12">
        <f t="shared" si="13"/>
        <v>0</v>
      </c>
      <c r="J96" s="10">
        <f t="shared" si="14"/>
        <v>0</v>
      </c>
      <c r="K96" s="4"/>
      <c r="L96" s="3"/>
    </row>
    <row r="97" spans="2:12" ht="63" x14ac:dyDescent="0.35">
      <c r="B97" s="3">
        <v>12</v>
      </c>
      <c r="C97" s="115" t="s">
        <v>105</v>
      </c>
      <c r="D97" s="18" t="s">
        <v>58</v>
      </c>
      <c r="E97" s="19">
        <v>5</v>
      </c>
      <c r="F97" s="73"/>
      <c r="G97" s="11">
        <f t="shared" si="12"/>
        <v>0</v>
      </c>
      <c r="H97" s="129"/>
      <c r="I97" s="12">
        <f t="shared" si="13"/>
        <v>0</v>
      </c>
      <c r="J97" s="10">
        <f t="shared" si="14"/>
        <v>0</v>
      </c>
      <c r="K97" s="74"/>
      <c r="L97" s="66"/>
    </row>
    <row r="98" spans="2:12" ht="21.5" thickBot="1" x14ac:dyDescent="0.4">
      <c r="B98" s="3">
        <v>13</v>
      </c>
      <c r="C98" s="121" t="s">
        <v>106</v>
      </c>
      <c r="D98" s="18" t="s">
        <v>36</v>
      </c>
      <c r="E98" s="19">
        <v>2</v>
      </c>
      <c r="F98" s="73"/>
      <c r="G98" s="11">
        <f t="shared" si="12"/>
        <v>0</v>
      </c>
      <c r="H98" s="129"/>
      <c r="I98" s="12">
        <f t="shared" si="13"/>
        <v>0</v>
      </c>
      <c r="J98" s="10">
        <f t="shared" si="14"/>
        <v>0</v>
      </c>
      <c r="K98" s="74"/>
      <c r="L98" s="66"/>
    </row>
    <row r="99" spans="2:12" ht="15" thickBot="1" x14ac:dyDescent="0.4">
      <c r="B99" s="222" t="s">
        <v>71</v>
      </c>
      <c r="C99" s="222"/>
      <c r="D99" s="222"/>
      <c r="E99" s="222"/>
      <c r="F99" s="222"/>
      <c r="G99" s="76">
        <f>SUM(G86:G97)</f>
        <v>0</v>
      </c>
      <c r="H99" s="142"/>
      <c r="I99" s="27">
        <f>SUM(I86:I97)</f>
        <v>0</v>
      </c>
      <c r="J99" s="77">
        <f>SUM(J86:J97)</f>
        <v>0</v>
      </c>
      <c r="K99" s="231"/>
      <c r="L99" s="231"/>
    </row>
    <row r="100" spans="2:12" x14ac:dyDescent="0.35">
      <c r="B100" s="105"/>
      <c r="C100" s="105"/>
      <c r="D100" s="105"/>
      <c r="E100" s="105"/>
      <c r="F100" s="105"/>
      <c r="G100" s="106"/>
      <c r="H100" s="148"/>
      <c r="I100" s="106"/>
      <c r="J100" s="106"/>
      <c r="K100" s="113"/>
      <c r="L100" s="113"/>
    </row>
    <row r="101" spans="2:12" ht="15" thickBot="1" x14ac:dyDescent="0.4">
      <c r="B101" s="78"/>
      <c r="C101" s="78"/>
      <c r="D101" s="78"/>
      <c r="E101" s="78"/>
      <c r="F101" s="78"/>
      <c r="G101" s="78"/>
      <c r="H101" s="150"/>
      <c r="I101" s="79"/>
      <c r="J101" s="78"/>
      <c r="K101" s="78"/>
      <c r="L101" s="78"/>
    </row>
    <row r="102" spans="2:12" ht="15" thickBot="1" x14ac:dyDescent="0.4">
      <c r="B102" s="228" t="s">
        <v>107</v>
      </c>
      <c r="C102" s="229"/>
      <c r="D102" s="229"/>
      <c r="E102" s="229"/>
      <c r="F102" s="229"/>
      <c r="G102" s="229"/>
      <c r="H102" s="229"/>
      <c r="I102" s="229"/>
      <c r="J102" s="229"/>
      <c r="K102" s="229"/>
      <c r="L102" s="230"/>
    </row>
    <row r="103" spans="2:12" ht="31.5" x14ac:dyDescent="0.35">
      <c r="B103" s="70" t="s">
        <v>1</v>
      </c>
      <c r="C103" s="70" t="s">
        <v>2</v>
      </c>
      <c r="D103" s="70" t="s">
        <v>3</v>
      </c>
      <c r="E103" s="116" t="s">
        <v>96</v>
      </c>
      <c r="F103" s="71" t="s">
        <v>5</v>
      </c>
      <c r="G103" s="71" t="s">
        <v>97</v>
      </c>
      <c r="H103" s="130" t="s">
        <v>7</v>
      </c>
      <c r="I103" s="72" t="s">
        <v>8</v>
      </c>
      <c r="J103" s="71" t="s">
        <v>98</v>
      </c>
      <c r="K103" s="116" t="s">
        <v>99</v>
      </c>
      <c r="L103" s="70" t="s">
        <v>11</v>
      </c>
    </row>
    <row r="104" spans="2:12" x14ac:dyDescent="0.35">
      <c r="B104" s="3">
        <v>1</v>
      </c>
      <c r="C104" s="118" t="s">
        <v>100</v>
      </c>
      <c r="D104" s="9" t="s">
        <v>36</v>
      </c>
      <c r="E104" s="15">
        <v>2000</v>
      </c>
      <c r="F104" s="73"/>
      <c r="G104" s="73">
        <f>E104*F104</f>
        <v>0</v>
      </c>
      <c r="H104" s="128"/>
      <c r="I104" s="80">
        <f>G104*H104</f>
        <v>0</v>
      </c>
      <c r="J104" s="73">
        <f>G104+G104*H104</f>
        <v>0</v>
      </c>
      <c r="K104" s="4"/>
      <c r="L104" s="3"/>
    </row>
    <row r="105" spans="2:12" ht="31.5" x14ac:dyDescent="0.35">
      <c r="B105" s="3">
        <v>2</v>
      </c>
      <c r="C105" s="118" t="s">
        <v>72</v>
      </c>
      <c r="D105" s="9" t="s">
        <v>36</v>
      </c>
      <c r="E105" s="15">
        <v>1200</v>
      </c>
      <c r="F105" s="73"/>
      <c r="G105" s="73">
        <f>E105*F105</f>
        <v>0</v>
      </c>
      <c r="H105" s="128"/>
      <c r="I105" s="80">
        <f>G105*H105</f>
        <v>0</v>
      </c>
      <c r="J105" s="73">
        <f t="shared" ref="J105:J106" si="15">G105+G105*H105</f>
        <v>0</v>
      </c>
      <c r="K105" s="4"/>
      <c r="L105" s="3"/>
    </row>
    <row r="106" spans="2:12" ht="21.5" thickBot="1" x14ac:dyDescent="0.4">
      <c r="B106" s="16">
        <v>3</v>
      </c>
      <c r="C106" s="119" t="s">
        <v>108</v>
      </c>
      <c r="D106" s="18" t="s">
        <v>36</v>
      </c>
      <c r="E106" s="81">
        <v>300</v>
      </c>
      <c r="F106" s="82"/>
      <c r="G106" s="73">
        <f>E106*F106</f>
        <v>0</v>
      </c>
      <c r="H106" s="129"/>
      <c r="I106" s="80">
        <f>G106*H106</f>
        <v>0</v>
      </c>
      <c r="J106" s="73">
        <f t="shared" si="15"/>
        <v>0</v>
      </c>
      <c r="K106" s="117"/>
      <c r="L106" s="16"/>
    </row>
    <row r="107" spans="2:12" ht="15" thickBot="1" x14ac:dyDescent="0.4">
      <c r="B107" s="240" t="s">
        <v>29</v>
      </c>
      <c r="C107" s="240"/>
      <c r="D107" s="83"/>
      <c r="E107" s="84"/>
      <c r="F107" s="85"/>
      <c r="G107" s="45">
        <f>SUM(G104:G106)</f>
        <v>0</v>
      </c>
      <c r="H107" s="142"/>
      <c r="I107" s="46">
        <f t="shared" ref="I107:J107" si="16">SUM(I104:I106)</f>
        <v>0</v>
      </c>
      <c r="J107" s="45">
        <f t="shared" si="16"/>
        <v>0</v>
      </c>
      <c r="K107" s="241"/>
      <c r="L107" s="241"/>
    </row>
    <row r="108" spans="2:12" x14ac:dyDescent="0.35">
      <c r="B108" s="86"/>
      <c r="C108" s="86"/>
      <c r="D108" s="87"/>
      <c r="E108" s="88"/>
      <c r="F108" s="89"/>
      <c r="G108" s="89"/>
      <c r="H108" s="148"/>
      <c r="I108" s="90"/>
      <c r="J108" s="89"/>
      <c r="K108" s="86"/>
      <c r="L108" s="86"/>
    </row>
    <row r="109" spans="2:12" x14ac:dyDescent="0.35">
      <c r="B109" s="242"/>
      <c r="C109" s="242"/>
      <c r="D109" s="242"/>
      <c r="E109" s="242"/>
      <c r="F109" s="242"/>
      <c r="G109" s="242"/>
      <c r="H109" s="242"/>
      <c r="I109" s="242"/>
      <c r="J109" s="242"/>
      <c r="K109" s="242"/>
      <c r="L109" s="242"/>
    </row>
    <row r="110" spans="2:12" x14ac:dyDescent="0.35">
      <c r="B110" s="243" t="s">
        <v>73</v>
      </c>
      <c r="C110" s="243"/>
      <c r="D110" s="243"/>
      <c r="E110" s="243"/>
      <c r="F110" s="243"/>
      <c r="G110" s="243"/>
      <c r="H110" s="243"/>
      <c r="I110" s="243"/>
      <c r="J110" s="243"/>
      <c r="K110" s="243"/>
      <c r="L110" s="243"/>
    </row>
    <row r="111" spans="2:12" ht="31.5" x14ac:dyDescent="0.35">
      <c r="B111" s="91" t="s">
        <v>1</v>
      </c>
      <c r="C111" s="91" t="s">
        <v>2</v>
      </c>
      <c r="D111" s="3" t="s">
        <v>3</v>
      </c>
      <c r="E111" s="4" t="s">
        <v>96</v>
      </c>
      <c r="F111" s="5" t="s">
        <v>5</v>
      </c>
      <c r="G111" s="5" t="s">
        <v>97</v>
      </c>
      <c r="H111" s="126" t="s">
        <v>7</v>
      </c>
      <c r="I111" s="6" t="s">
        <v>8</v>
      </c>
      <c r="J111" s="5" t="s">
        <v>98</v>
      </c>
      <c r="K111" s="4" t="s">
        <v>99</v>
      </c>
      <c r="L111" s="3" t="s">
        <v>11</v>
      </c>
    </row>
    <row r="112" spans="2:12" ht="32" thickBot="1" x14ac:dyDescent="0.4">
      <c r="B112" s="64">
        <v>1</v>
      </c>
      <c r="C112" s="121" t="s">
        <v>74</v>
      </c>
      <c r="D112" s="19" t="s">
        <v>66</v>
      </c>
      <c r="E112" s="19">
        <v>4</v>
      </c>
      <c r="F112" s="60"/>
      <c r="G112" s="50">
        <f>E112*F112</f>
        <v>0</v>
      </c>
      <c r="H112" s="151"/>
      <c r="I112" s="120">
        <f>G112*H112</f>
        <v>0</v>
      </c>
      <c r="J112" s="50">
        <f>G112+G112*H112</f>
        <v>0</v>
      </c>
      <c r="K112" s="66"/>
      <c r="L112" s="66"/>
    </row>
    <row r="113" spans="2:12" ht="15" thickBot="1" x14ac:dyDescent="0.4">
      <c r="B113" s="244" t="s">
        <v>29</v>
      </c>
      <c r="C113" s="244"/>
      <c r="D113" s="244"/>
      <c r="E113" s="244"/>
      <c r="F113" s="244"/>
      <c r="G113" s="92">
        <f>SUM(G112)</f>
        <v>0</v>
      </c>
      <c r="H113" s="127"/>
      <c r="I113" s="93">
        <f>SUM(I112)</f>
        <v>0</v>
      </c>
      <c r="J113" s="92">
        <f>SUM(J112)</f>
        <v>0</v>
      </c>
      <c r="K113" s="245"/>
      <c r="L113" s="245"/>
    </row>
    <row r="114" spans="2:12" x14ac:dyDescent="0.35">
      <c r="B114" s="122"/>
      <c r="C114" s="122"/>
      <c r="D114" s="122"/>
      <c r="E114" s="122"/>
      <c r="F114" s="122"/>
      <c r="G114" s="123"/>
      <c r="H114" s="152"/>
      <c r="I114" s="124"/>
      <c r="J114" s="123"/>
      <c r="K114" s="125"/>
      <c r="L114" s="125"/>
    </row>
    <row r="115" spans="2:12" ht="15" thickBot="1" x14ac:dyDescent="0.4">
      <c r="B115" s="78"/>
      <c r="C115" s="94"/>
      <c r="D115" s="95"/>
      <c r="E115" s="78"/>
      <c r="F115" s="78"/>
      <c r="G115" s="78"/>
      <c r="H115" s="150"/>
      <c r="I115" s="79"/>
      <c r="J115" s="78"/>
      <c r="K115" s="78"/>
      <c r="L115" s="78"/>
    </row>
    <row r="116" spans="2:12" ht="16" customHeight="1" thickBot="1" x14ac:dyDescent="0.4">
      <c r="B116" s="234" t="s">
        <v>101</v>
      </c>
      <c r="C116" s="235"/>
      <c r="D116" s="235"/>
      <c r="E116" s="235"/>
      <c r="F116" s="235"/>
      <c r="G116" s="235"/>
      <c r="H116" s="235"/>
      <c r="I116" s="235"/>
      <c r="J116" s="235"/>
      <c r="K116" s="235"/>
      <c r="L116" s="236"/>
    </row>
    <row r="117" spans="2:12" ht="31.5" x14ac:dyDescent="0.35">
      <c r="B117" s="131" t="s">
        <v>75</v>
      </c>
      <c r="C117" s="161" t="s">
        <v>76</v>
      </c>
      <c r="D117" s="157" t="s">
        <v>3</v>
      </c>
      <c r="E117" s="158" t="s">
        <v>96</v>
      </c>
      <c r="F117" s="159" t="s">
        <v>5</v>
      </c>
      <c r="G117" s="159" t="s">
        <v>97</v>
      </c>
      <c r="H117" s="153" t="s">
        <v>7</v>
      </c>
      <c r="I117" s="160" t="s">
        <v>8</v>
      </c>
      <c r="J117" s="159" t="s">
        <v>98</v>
      </c>
      <c r="K117" s="158" t="s">
        <v>99</v>
      </c>
      <c r="L117" s="157" t="s">
        <v>11</v>
      </c>
    </row>
    <row r="118" spans="2:12" x14ac:dyDescent="0.35">
      <c r="B118" s="132" t="s">
        <v>77</v>
      </c>
      <c r="C118" s="133" t="s">
        <v>78</v>
      </c>
      <c r="D118" s="134" t="s">
        <v>36</v>
      </c>
      <c r="E118" s="135">
        <v>15</v>
      </c>
      <c r="F118" s="136"/>
      <c r="G118" s="137">
        <f>E118*F118</f>
        <v>0</v>
      </c>
      <c r="H118" s="154"/>
      <c r="I118" s="181">
        <f>G118*H118</f>
        <v>0</v>
      </c>
      <c r="J118" s="138">
        <f>G118+G118*H118</f>
        <v>0</v>
      </c>
      <c r="K118" s="134"/>
      <c r="L118" s="139"/>
    </row>
    <row r="119" spans="2:12" x14ac:dyDescent="0.35">
      <c r="B119" s="132" t="s">
        <v>79</v>
      </c>
      <c r="C119" s="133" t="s">
        <v>81</v>
      </c>
      <c r="D119" s="134" t="s">
        <v>36</v>
      </c>
      <c r="E119" s="134">
        <v>50</v>
      </c>
      <c r="F119" s="136"/>
      <c r="G119" s="137">
        <f t="shared" ref="G119:G123" si="17">E119*F119</f>
        <v>0</v>
      </c>
      <c r="H119" s="154"/>
      <c r="I119" s="181">
        <f t="shared" ref="I119:I123" si="18">G119*H119</f>
        <v>0</v>
      </c>
      <c r="J119" s="138">
        <f t="shared" ref="J119:J123" si="19">G119+G119*H119</f>
        <v>0</v>
      </c>
      <c r="K119" s="134"/>
      <c r="L119" s="139"/>
    </row>
    <row r="120" spans="2:12" x14ac:dyDescent="0.35">
      <c r="B120" s="132" t="s">
        <v>80</v>
      </c>
      <c r="C120" s="133" t="s">
        <v>109</v>
      </c>
      <c r="D120" s="134" t="s">
        <v>36</v>
      </c>
      <c r="E120" s="134">
        <v>4</v>
      </c>
      <c r="F120" s="136"/>
      <c r="G120" s="137">
        <f t="shared" si="17"/>
        <v>0</v>
      </c>
      <c r="H120" s="154"/>
      <c r="I120" s="181">
        <f t="shared" si="18"/>
        <v>0</v>
      </c>
      <c r="J120" s="138">
        <f t="shared" si="19"/>
        <v>0</v>
      </c>
      <c r="K120" s="134"/>
      <c r="L120" s="139"/>
    </row>
    <row r="121" spans="2:12" x14ac:dyDescent="0.35">
      <c r="B121" s="132" t="s">
        <v>112</v>
      </c>
      <c r="C121" s="133" t="s">
        <v>110</v>
      </c>
      <c r="D121" s="134" t="s">
        <v>36</v>
      </c>
      <c r="E121" s="134">
        <v>12</v>
      </c>
      <c r="F121" s="136"/>
      <c r="G121" s="137">
        <f t="shared" si="17"/>
        <v>0</v>
      </c>
      <c r="H121" s="154"/>
      <c r="I121" s="181">
        <f t="shared" si="18"/>
        <v>0</v>
      </c>
      <c r="J121" s="138">
        <f t="shared" si="19"/>
        <v>0</v>
      </c>
      <c r="K121" s="134"/>
      <c r="L121" s="139"/>
    </row>
    <row r="122" spans="2:12" x14ac:dyDescent="0.35">
      <c r="B122" s="132" t="s">
        <v>113</v>
      </c>
      <c r="C122" s="133" t="s">
        <v>111</v>
      </c>
      <c r="D122" s="134" t="s">
        <v>36</v>
      </c>
      <c r="E122" s="134">
        <v>12</v>
      </c>
      <c r="F122" s="136"/>
      <c r="G122" s="137">
        <f t="shared" si="17"/>
        <v>0</v>
      </c>
      <c r="H122" s="154"/>
      <c r="I122" s="181">
        <f t="shared" si="18"/>
        <v>0</v>
      </c>
      <c r="J122" s="138">
        <f t="shared" si="19"/>
        <v>0</v>
      </c>
      <c r="K122" s="134"/>
      <c r="L122" s="139"/>
    </row>
    <row r="123" spans="2:12" ht="15" thickBot="1" x14ac:dyDescent="0.4">
      <c r="B123" s="182" t="s">
        <v>114</v>
      </c>
      <c r="C123" s="183" t="s">
        <v>115</v>
      </c>
      <c r="D123" s="184" t="s">
        <v>36</v>
      </c>
      <c r="E123" s="184">
        <v>1</v>
      </c>
      <c r="F123" s="185"/>
      <c r="G123" s="186">
        <f t="shared" si="17"/>
        <v>0</v>
      </c>
      <c r="H123" s="187"/>
      <c r="I123" s="188">
        <f t="shared" si="18"/>
        <v>0</v>
      </c>
      <c r="J123" s="189">
        <f t="shared" si="19"/>
        <v>0</v>
      </c>
      <c r="K123" s="184"/>
      <c r="L123" s="190"/>
    </row>
    <row r="124" spans="2:12" ht="15" thickBot="1" x14ac:dyDescent="0.4">
      <c r="B124" s="232" t="s">
        <v>82</v>
      </c>
      <c r="C124" s="233"/>
      <c r="D124" s="233"/>
      <c r="E124" s="233"/>
      <c r="F124" s="233"/>
      <c r="G124" s="191">
        <f>SUM(G118:G123)</f>
        <v>0</v>
      </c>
      <c r="H124" s="192"/>
      <c r="I124" s="193">
        <f t="shared" ref="I124:J124" si="20">SUM(I118:I123)</f>
        <v>0</v>
      </c>
      <c r="J124" s="194">
        <f t="shared" si="20"/>
        <v>0</v>
      </c>
      <c r="K124" s="195"/>
      <c r="L124" s="196"/>
    </row>
    <row r="125" spans="2:12" ht="14.5" customHeight="1" x14ac:dyDescent="0.35">
      <c r="B125" s="237" t="s">
        <v>116</v>
      </c>
      <c r="C125" s="238"/>
      <c r="D125" s="238"/>
      <c r="E125" s="238"/>
      <c r="F125" s="238"/>
      <c r="G125" s="238"/>
      <c r="H125" s="238"/>
      <c r="I125" s="238"/>
      <c r="J125" s="238"/>
      <c r="K125" s="238"/>
      <c r="L125" s="239"/>
    </row>
    <row r="126" spans="2:12" ht="15.5" x14ac:dyDescent="0.35">
      <c r="B126" s="96"/>
      <c r="C126" s="97"/>
      <c r="D126" s="98"/>
      <c r="E126" s="96"/>
      <c r="F126" s="96"/>
      <c r="G126" s="96"/>
      <c r="H126" s="155"/>
      <c r="I126" s="99"/>
      <c r="J126" s="96"/>
      <c r="K126" s="96"/>
      <c r="L126" s="96"/>
    </row>
  </sheetData>
  <mergeCells count="47">
    <mergeCell ref="B124:F124"/>
    <mergeCell ref="B116:L116"/>
    <mergeCell ref="B125:L125"/>
    <mergeCell ref="B102:L102"/>
    <mergeCell ref="B107:C107"/>
    <mergeCell ref="K107:L107"/>
    <mergeCell ref="B109:L109"/>
    <mergeCell ref="B110:L110"/>
    <mergeCell ref="B113:F113"/>
    <mergeCell ref="K113:L113"/>
    <mergeCell ref="B77:L77"/>
    <mergeCell ref="B81:F81"/>
    <mergeCell ref="K81:L81"/>
    <mergeCell ref="B84:L84"/>
    <mergeCell ref="B99:F99"/>
    <mergeCell ref="K99:L99"/>
    <mergeCell ref="B74:F74"/>
    <mergeCell ref="K74:L74"/>
    <mergeCell ref="B47:L47"/>
    <mergeCell ref="B49:L49"/>
    <mergeCell ref="B51:B53"/>
    <mergeCell ref="B55:F55"/>
    <mergeCell ref="K55:L55"/>
    <mergeCell ref="B56:L56"/>
    <mergeCell ref="B58:D58"/>
    <mergeCell ref="B68:F68"/>
    <mergeCell ref="K68:L68"/>
    <mergeCell ref="B69:L69"/>
    <mergeCell ref="B71:L71"/>
    <mergeCell ref="B46:F46"/>
    <mergeCell ref="B20:F20"/>
    <mergeCell ref="K20:L20"/>
    <mergeCell ref="B21:L21"/>
    <mergeCell ref="B24:L24"/>
    <mergeCell ref="B28:F28"/>
    <mergeCell ref="K28:L28"/>
    <mergeCell ref="B29:L29"/>
    <mergeCell ref="B34:B39"/>
    <mergeCell ref="C34:L35"/>
    <mergeCell ref="B41:B45"/>
    <mergeCell ref="C41:J41"/>
    <mergeCell ref="C18:L18"/>
    <mergeCell ref="B2:L2"/>
    <mergeCell ref="B5:B11"/>
    <mergeCell ref="C5:L5"/>
    <mergeCell ref="B12:B17"/>
    <mergeCell ref="C12:L12"/>
  </mergeCells>
  <phoneticPr fontId="18" type="noConversion"/>
  <pageMargins left="0.7" right="0.7" top="0.75" bottom="0.75" header="0.3" footer="0.3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Więcko</dc:creator>
  <cp:lastModifiedBy>Adriana Więcko</cp:lastModifiedBy>
  <cp:lastPrinted>2023-10-16T09:18:53Z</cp:lastPrinted>
  <dcterms:created xsi:type="dcterms:W3CDTF">2023-10-13T10:32:05Z</dcterms:created>
  <dcterms:modified xsi:type="dcterms:W3CDTF">2023-10-16T09:30:04Z</dcterms:modified>
</cp:coreProperties>
</file>